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10.60.11\Mashroat\99-Common\Mansour Abdullah 2021\Final Vol. 4 Full Updates\Ch 4 - Prequalification of Tenderers Procedure - MS Rev by AK - Rev 3 - Done\Templates\"/>
    </mc:Choice>
  </mc:AlternateContent>
  <bookViews>
    <workbookView xWindow="0" yWindow="0" windowWidth="25130" windowHeight="12450" tabRatio="837"/>
  </bookViews>
  <sheets>
    <sheet name="Sign-off Sheet" sheetId="51" r:id="rId1"/>
    <sheet name="Setup" sheetId="1" r:id="rId2"/>
    <sheet name="Eval TEAM" sheetId="2" r:id="rId3"/>
    <sheet name="Contents" sheetId="3" r:id="rId4"/>
    <sheet name="SCORE" sheetId="4" r:id="rId5"/>
    <sheet name="Section 1" sheetId="43" r:id="rId6"/>
    <sheet name="Section 2" sheetId="32" r:id="rId7"/>
    <sheet name="Section 3" sheetId="50" r:id="rId8"/>
    <sheet name="Section 4" sheetId="30" r:id="rId9"/>
    <sheet name="Section 5" sheetId="37" r:id="rId10"/>
    <sheet name="Section 6" sheetId="48" r:id="rId11"/>
    <sheet name="Section 7" sheetId="35" r:id="rId12"/>
    <sheet name="Section 8" sheetId="45" r:id="rId13"/>
    <sheet name="Section 9" sheetId="39" r:id="rId14"/>
    <sheet name="Section 10" sheetId="44" r:id="rId15"/>
    <sheet name="Section 11" sheetId="34" r:id="rId16"/>
  </sheets>
  <definedNames>
    <definedName name="_xlnm.Print_Area" localSheetId="3">Contents!$A$1:$G$18</definedName>
    <definedName name="_xlnm.Print_Area" localSheetId="2">'Eval TEAM'!$A$2:$E$39</definedName>
    <definedName name="_xlnm.Print_Area" localSheetId="4">SCORE!$A$1:$R$37</definedName>
    <definedName name="_xlnm.Print_Area" localSheetId="5">'Section 1'!$A$1:$P$16</definedName>
    <definedName name="Z_4CC70D9B_966B_49AE_82DB_A720A82EF5A0_.wvu.PrintArea" localSheetId="3" hidden="1">Contents!$A$1:$G$18</definedName>
    <definedName name="Z_4CC70D9B_966B_49AE_82DB_A720A82EF5A0_.wvu.PrintArea" localSheetId="2" hidden="1">'Eval TEAM'!$A$2:$E$40</definedName>
    <definedName name="Z_4CC70D9B_966B_49AE_82DB_A720A82EF5A0_.wvu.PrintArea" localSheetId="4" hidden="1">SCORE!$A$1:$R$37</definedName>
  </definedNames>
  <calcPr calcId="162913"/>
  <customWorkbookViews>
    <customWorkbookView name="Mateen, Imran - Personal View" guid="{4CC70D9B-966B-49AE-82DB-A720A82EF5A0}" mergeInterval="0" personalView="1" maximized="1" xWindow="1" yWindow="1" windowWidth="1280" windowHeight="761" tabRatio="735" activeSheetId="29"/>
  </customWorkbookViews>
</workbook>
</file>

<file path=xl/calcChain.xml><?xml version="1.0" encoding="utf-8"?>
<calcChain xmlns="http://schemas.openxmlformats.org/spreadsheetml/2006/main">
  <c r="M13" i="43" l="1"/>
  <c r="C42" i="48" l="1"/>
  <c r="C18" i="34" l="1"/>
  <c r="C17" i="34"/>
  <c r="AE10" i="34"/>
  <c r="AE9" i="34"/>
  <c r="AE8" i="34"/>
  <c r="O13" i="43"/>
  <c r="N13" i="43"/>
  <c r="C16" i="32"/>
  <c r="E16" i="45" l="1"/>
  <c r="C16" i="45"/>
  <c r="C13" i="43"/>
  <c r="A14" i="3"/>
  <c r="A15" i="3" s="1"/>
  <c r="A16" i="3" s="1"/>
  <c r="A17" i="3" s="1"/>
  <c r="A18" i="3" s="1"/>
  <c r="Y16" i="45" l="1"/>
  <c r="W16" i="45"/>
  <c r="U16" i="45"/>
  <c r="S16" i="45"/>
  <c r="Q16" i="45"/>
  <c r="O16" i="45"/>
  <c r="M16" i="45"/>
  <c r="K16" i="45"/>
  <c r="I16" i="45"/>
  <c r="G16" i="45"/>
  <c r="Y17" i="39"/>
  <c r="Y16" i="39"/>
  <c r="W17" i="39"/>
  <c r="W16" i="39"/>
  <c r="U17" i="39"/>
  <c r="U16" i="39"/>
  <c r="S17" i="39"/>
  <c r="S16" i="39"/>
  <c r="Q16" i="39"/>
  <c r="Q17" i="39" s="1"/>
  <c r="O17" i="39"/>
  <c r="O16" i="39"/>
  <c r="M17" i="39"/>
  <c r="M16" i="39"/>
  <c r="K17" i="39"/>
  <c r="K16" i="39"/>
  <c r="I17" i="39"/>
  <c r="I16" i="39"/>
  <c r="G17" i="39"/>
  <c r="G16" i="39"/>
  <c r="E17" i="39"/>
  <c r="E16" i="39"/>
  <c r="Y16" i="44"/>
  <c r="Y17" i="44" s="1"/>
  <c r="W17" i="44"/>
  <c r="W16" i="44"/>
  <c r="U16" i="44"/>
  <c r="U17" i="44" s="1"/>
  <c r="S17" i="44"/>
  <c r="S16" i="44"/>
  <c r="Q17" i="44"/>
  <c r="Q16" i="44"/>
  <c r="O17" i="44"/>
  <c r="O16" i="44"/>
  <c r="M17" i="44"/>
  <c r="M16" i="44"/>
  <c r="K17" i="44"/>
  <c r="K16" i="44"/>
  <c r="I17" i="44"/>
  <c r="I16" i="44"/>
  <c r="G16" i="44"/>
  <c r="G17" i="44" s="1"/>
  <c r="E16" i="44"/>
  <c r="E17" i="44" s="1"/>
  <c r="Y17" i="34"/>
  <c r="W17" i="34"/>
  <c r="U17" i="34"/>
  <c r="S17" i="34"/>
  <c r="Q17" i="34"/>
  <c r="O17" i="34"/>
  <c r="Y5" i="34"/>
  <c r="W5" i="34"/>
  <c r="U5" i="34"/>
  <c r="S5" i="34"/>
  <c r="Q5" i="34"/>
  <c r="O5" i="34"/>
  <c r="Y5" i="44"/>
  <c r="W5" i="44"/>
  <c r="U5" i="44"/>
  <c r="S5" i="44"/>
  <c r="Q5" i="44"/>
  <c r="O5" i="44"/>
  <c r="Y5" i="39"/>
  <c r="W5" i="39"/>
  <c r="U5" i="39"/>
  <c r="S5" i="39"/>
  <c r="Q5" i="39"/>
  <c r="O5" i="39"/>
  <c r="Y5" i="45"/>
  <c r="W5" i="45"/>
  <c r="U5" i="45"/>
  <c r="S5" i="45"/>
  <c r="Q5" i="45"/>
  <c r="O5" i="45"/>
  <c r="Y16" i="35"/>
  <c r="W16" i="35"/>
  <c r="U16" i="35"/>
  <c r="S16" i="35"/>
  <c r="Q16" i="35"/>
  <c r="O16" i="35"/>
  <c r="O17" i="35" s="1"/>
  <c r="M16" i="35"/>
  <c r="K16" i="35"/>
  <c r="I16" i="35"/>
  <c r="G16" i="35"/>
  <c r="E16" i="35"/>
  <c r="Y5" i="35"/>
  <c r="W5" i="35"/>
  <c r="U5" i="35"/>
  <c r="S5" i="35"/>
  <c r="Q5" i="35"/>
  <c r="O5" i="35"/>
  <c r="Y40" i="48"/>
  <c r="W40" i="48"/>
  <c r="U40" i="48"/>
  <c r="S40" i="48"/>
  <c r="Q40" i="48"/>
  <c r="O40" i="48"/>
  <c r="M40" i="48"/>
  <c r="K40" i="48"/>
  <c r="I40" i="48"/>
  <c r="G40" i="48"/>
  <c r="Y5" i="48"/>
  <c r="W5" i="48"/>
  <c r="U5" i="48"/>
  <c r="S5" i="48"/>
  <c r="Q5" i="48"/>
  <c r="O5" i="48"/>
  <c r="Y16" i="37"/>
  <c r="W16" i="37"/>
  <c r="U16" i="37"/>
  <c r="S16" i="37"/>
  <c r="Q16" i="37"/>
  <c r="O16" i="37"/>
  <c r="M16" i="37"/>
  <c r="K16" i="37"/>
  <c r="I16" i="37"/>
  <c r="G16" i="37"/>
  <c r="E16" i="37"/>
  <c r="Y5" i="37"/>
  <c r="W5" i="37"/>
  <c r="U5" i="37"/>
  <c r="S5" i="37"/>
  <c r="Q5" i="37"/>
  <c r="O5" i="37"/>
  <c r="Y16" i="30"/>
  <c r="Y17" i="30" s="1"/>
  <c r="W16" i="30"/>
  <c r="W17" i="30" s="1"/>
  <c r="U16" i="30"/>
  <c r="U17" i="30" s="1"/>
  <c r="S16" i="30"/>
  <c r="Q16" i="30"/>
  <c r="O16" i="30"/>
  <c r="Y5" i="30"/>
  <c r="W5" i="30"/>
  <c r="U5" i="30"/>
  <c r="S5" i="30"/>
  <c r="Q5" i="30"/>
  <c r="O5" i="30"/>
  <c r="Y22" i="50"/>
  <c r="W22" i="50"/>
  <c r="U22" i="50"/>
  <c r="S22" i="50"/>
  <c r="Q22" i="50"/>
  <c r="O22" i="50"/>
  <c r="Y5" i="50"/>
  <c r="W5" i="50"/>
  <c r="U5" i="50"/>
  <c r="S5" i="50"/>
  <c r="Q5" i="50"/>
  <c r="O5" i="50"/>
  <c r="Q8" i="4"/>
  <c r="Y16" i="32"/>
  <c r="W16" i="32"/>
  <c r="U16" i="32"/>
  <c r="S16" i="32"/>
  <c r="Q16" i="32"/>
  <c r="O16" i="32"/>
  <c r="M16" i="32"/>
  <c r="K16" i="32"/>
  <c r="I16" i="32"/>
  <c r="G16" i="32"/>
  <c r="E16" i="32"/>
  <c r="Y5" i="32"/>
  <c r="W5" i="32"/>
  <c r="U5" i="32"/>
  <c r="S5" i="32"/>
  <c r="Q5" i="32"/>
  <c r="O5" i="32"/>
  <c r="P8" i="4"/>
  <c r="O8" i="4"/>
  <c r="N8" i="4"/>
  <c r="M8" i="4"/>
  <c r="L8" i="4"/>
  <c r="K8" i="4"/>
  <c r="Q7" i="4"/>
  <c r="P7" i="4"/>
  <c r="O7" i="4"/>
  <c r="N7" i="4"/>
  <c r="M7" i="4"/>
  <c r="L7" i="4"/>
  <c r="K7" i="4"/>
  <c r="J7" i="4"/>
  <c r="I7" i="4"/>
  <c r="H7" i="4"/>
  <c r="G7" i="4"/>
  <c r="AB16" i="35"/>
  <c r="I17" i="35" l="1"/>
  <c r="M17" i="35"/>
  <c r="Y17" i="35"/>
  <c r="E17" i="35"/>
  <c r="G17" i="35"/>
  <c r="Q17" i="35"/>
  <c r="S17" i="35"/>
  <c r="U17" i="35"/>
  <c r="K17" i="35"/>
  <c r="W17" i="35"/>
  <c r="B6" i="34"/>
  <c r="B6" i="44"/>
  <c r="C18" i="44" s="1"/>
  <c r="U18" i="44" l="1"/>
  <c r="O17" i="4" s="1"/>
  <c r="S18" i="44"/>
  <c r="N17" i="4" s="1"/>
  <c r="M18" i="44"/>
  <c r="K17" i="4" s="1"/>
  <c r="I18" i="44"/>
  <c r="I17" i="4" s="1"/>
  <c r="Y18" i="44"/>
  <c r="Q17" i="4" s="1"/>
  <c r="O18" i="44"/>
  <c r="L17" i="4" s="1"/>
  <c r="G18" i="44"/>
  <c r="H17" i="4" s="1"/>
  <c r="K18" i="44"/>
  <c r="J17" i="4" s="1"/>
  <c r="Q18" i="44"/>
  <c r="M17" i="4" s="1"/>
  <c r="W18" i="44"/>
  <c r="P17" i="4" s="1"/>
  <c r="E18" i="44"/>
  <c r="G17" i="4" s="1"/>
  <c r="AC16" i="35"/>
  <c r="B6" i="39"/>
  <c r="B6" i="45"/>
  <c r="B6" i="35"/>
  <c r="S18" i="35" s="1"/>
  <c r="N14" i="4" s="1"/>
  <c r="B6" i="30"/>
  <c r="B6" i="37"/>
  <c r="M16" i="30"/>
  <c r="K16" i="30"/>
  <c r="I16" i="30"/>
  <c r="G16" i="30"/>
  <c r="E16" i="30"/>
  <c r="AC16" i="30"/>
  <c r="AB16" i="30"/>
  <c r="B6" i="32"/>
  <c r="B6" i="50"/>
  <c r="C24" i="50" s="1"/>
  <c r="G18" i="39" l="1"/>
  <c r="H16" i="4" s="1"/>
  <c r="U18" i="39"/>
  <c r="O16" i="4" s="1"/>
  <c r="E18" i="39"/>
  <c r="G16" i="4" s="1"/>
  <c r="I18" i="39"/>
  <c r="I16" i="4" s="1"/>
  <c r="M18" i="39"/>
  <c r="K16" i="4" s="1"/>
  <c r="K18" i="39"/>
  <c r="J16" i="4" s="1"/>
  <c r="O18" i="39"/>
  <c r="L16" i="4" s="1"/>
  <c r="Q18" i="39"/>
  <c r="M16" i="4" s="1"/>
  <c r="W18" i="39"/>
  <c r="P16" i="4" s="1"/>
  <c r="S18" i="39"/>
  <c r="N16" i="4" s="1"/>
  <c r="Y18" i="39"/>
  <c r="Q16" i="4" s="1"/>
  <c r="G17" i="30"/>
  <c r="G18" i="30" s="1"/>
  <c r="H11" i="4" s="1"/>
  <c r="K17" i="30"/>
  <c r="K18" i="30" s="1"/>
  <c r="J11" i="4" s="1"/>
  <c r="I17" i="30"/>
  <c r="I18" i="30" s="1"/>
  <c r="I11" i="4" s="1"/>
  <c r="M17" i="30"/>
  <c r="M18" i="30" s="1"/>
  <c r="K11" i="4" s="1"/>
  <c r="Q17" i="30"/>
  <c r="Q18" i="30" s="1"/>
  <c r="M11" i="4" s="1"/>
  <c r="Y18" i="30"/>
  <c r="Q11" i="4" s="1"/>
  <c r="S18" i="30"/>
  <c r="N11" i="4" s="1"/>
  <c r="U18" i="30"/>
  <c r="O11" i="4" s="1"/>
  <c r="W18" i="30"/>
  <c r="P11" i="4" s="1"/>
  <c r="O17" i="30"/>
  <c r="O18" i="30" s="1"/>
  <c r="L11" i="4" s="1"/>
  <c r="W18" i="35"/>
  <c r="P14" i="4" s="1"/>
  <c r="U18" i="35"/>
  <c r="O14" i="4" s="1"/>
  <c r="G18" i="35"/>
  <c r="H14" i="4" s="1"/>
  <c r="K18" i="35"/>
  <c r="J14" i="4" s="1"/>
  <c r="I18" i="35"/>
  <c r="I14" i="4" s="1"/>
  <c r="O18" i="35"/>
  <c r="L14" i="4" s="1"/>
  <c r="M18" i="35"/>
  <c r="K14" i="4" s="1"/>
  <c r="Y18" i="35"/>
  <c r="Q14" i="4" s="1"/>
  <c r="Q18" i="35"/>
  <c r="M14" i="4" s="1"/>
  <c r="E18" i="35"/>
  <c r="G14" i="4" s="1"/>
  <c r="D33" i="2"/>
  <c r="D32" i="2"/>
  <c r="D31" i="2"/>
  <c r="D30" i="2"/>
  <c r="D29" i="2"/>
  <c r="D27" i="2"/>
  <c r="D26" i="2"/>
  <c r="D25" i="2"/>
  <c r="D24" i="2"/>
  <c r="C18" i="3"/>
  <c r="B3" i="34" s="1"/>
  <c r="B18" i="3"/>
  <c r="B2" i="34" s="1"/>
  <c r="C17" i="3"/>
  <c r="B3" i="44" s="1"/>
  <c r="B17" i="3"/>
  <c r="B2" i="44" s="1"/>
  <c r="C16" i="3"/>
  <c r="B3" i="39" s="1"/>
  <c r="B16" i="3"/>
  <c r="B2" i="39" s="1"/>
  <c r="C15" i="3"/>
  <c r="B3" i="45" s="1"/>
  <c r="B15" i="3"/>
  <c r="B2" i="45" s="1"/>
  <c r="C14" i="3"/>
  <c r="B3" i="35" s="1"/>
  <c r="B14" i="3"/>
  <c r="B2" i="35" s="1"/>
  <c r="C13" i="3"/>
  <c r="B13" i="3"/>
  <c r="C12" i="3"/>
  <c r="B3" i="37" s="1"/>
  <c r="B12" i="3"/>
  <c r="B2" i="37" s="1"/>
  <c r="C11" i="3"/>
  <c r="B3" i="30" s="1"/>
  <c r="B11" i="3"/>
  <c r="B2" i="30" s="1"/>
  <c r="C10" i="3"/>
  <c r="B3" i="50" s="1"/>
  <c r="B10" i="3"/>
  <c r="B2" i="50" s="1"/>
  <c r="C9" i="3"/>
  <c r="B3" i="32" s="1"/>
  <c r="B9" i="3"/>
  <c r="B2" i="32" s="1"/>
  <c r="C16" i="30" l="1"/>
  <c r="C17" i="30" l="1"/>
  <c r="E17" i="30" s="1"/>
  <c r="E18" i="30" s="1"/>
  <c r="G11" i="4" s="1"/>
  <c r="M5" i="32"/>
  <c r="K5" i="32"/>
  <c r="I5" i="32"/>
  <c r="M5" i="35"/>
  <c r="K5" i="35"/>
  <c r="I5" i="35"/>
  <c r="M5" i="34"/>
  <c r="K5" i="34"/>
  <c r="I5" i="34"/>
  <c r="M5" i="39"/>
  <c r="K5" i="39"/>
  <c r="I5" i="39"/>
  <c r="M5" i="37"/>
  <c r="K5" i="37"/>
  <c r="I5" i="37"/>
  <c r="M5" i="50"/>
  <c r="K5" i="50"/>
  <c r="I5" i="50"/>
  <c r="M5" i="48"/>
  <c r="K5" i="48"/>
  <c r="I5" i="48"/>
  <c r="M5" i="45"/>
  <c r="K5" i="45"/>
  <c r="I5" i="45"/>
  <c r="M5" i="30"/>
  <c r="K5" i="30"/>
  <c r="I5" i="30"/>
  <c r="C16" i="44"/>
  <c r="M5" i="44"/>
  <c r="K5" i="44"/>
  <c r="I5" i="44"/>
  <c r="K5" i="43"/>
  <c r="I5" i="43"/>
  <c r="C18" i="30" l="1"/>
  <c r="F11" i="4" s="1"/>
  <c r="K17" i="34"/>
  <c r="M17" i="34"/>
  <c r="G17" i="34"/>
  <c r="I17" i="34"/>
  <c r="E17" i="34"/>
  <c r="M22" i="50"/>
  <c r="K22" i="50"/>
  <c r="I22" i="50"/>
  <c r="G22" i="50"/>
  <c r="E22" i="50"/>
  <c r="K13" i="43"/>
  <c r="I13" i="43"/>
  <c r="G13" i="43"/>
  <c r="E13" i="43"/>
  <c r="AC16" i="32" l="1"/>
  <c r="AB16" i="32"/>
  <c r="C16" i="35"/>
  <c r="C17" i="35" s="1"/>
  <c r="C18" i="35" s="1"/>
  <c r="AC17" i="34"/>
  <c r="AB17" i="34"/>
  <c r="C19" i="34" s="1"/>
  <c r="C16" i="39"/>
  <c r="AB16" i="39"/>
  <c r="AC16" i="39"/>
  <c r="C17" i="32" l="1"/>
  <c r="C18" i="32" s="1"/>
  <c r="F9" i="4" s="1"/>
  <c r="K17" i="32"/>
  <c r="K18" i="32" s="1"/>
  <c r="J9" i="4" s="1"/>
  <c r="E17" i="32"/>
  <c r="E18" i="32" s="1"/>
  <c r="G9" i="4" s="1"/>
  <c r="M17" i="32"/>
  <c r="M18" i="32" s="1"/>
  <c r="K9" i="4" s="1"/>
  <c r="O17" i="32"/>
  <c r="O18" i="32" s="1"/>
  <c r="L9" i="4" s="1"/>
  <c r="Q17" i="32"/>
  <c r="Q18" i="32" s="1"/>
  <c r="M9" i="4" s="1"/>
  <c r="I17" i="32"/>
  <c r="I18" i="32" s="1"/>
  <c r="I9" i="4" s="1"/>
  <c r="Y17" i="32"/>
  <c r="Y18" i="32" s="1"/>
  <c r="Q9" i="4" s="1"/>
  <c r="U17" i="32"/>
  <c r="U18" i="32" s="1"/>
  <c r="O9" i="4" s="1"/>
  <c r="S17" i="32"/>
  <c r="S18" i="32" s="1"/>
  <c r="N9" i="4" s="1"/>
  <c r="G17" i="32"/>
  <c r="G18" i="32" s="1"/>
  <c r="H9" i="4" s="1"/>
  <c r="W17" i="32"/>
  <c r="W18" i="32" s="1"/>
  <c r="P9" i="4" s="1"/>
  <c r="I18" i="34"/>
  <c r="I19" i="34" s="1"/>
  <c r="I18" i="4" s="1"/>
  <c r="O18" i="34"/>
  <c r="O19" i="34" s="1"/>
  <c r="L18" i="4" s="1"/>
  <c r="Q18" i="34"/>
  <c r="Q19" i="34" s="1"/>
  <c r="M18" i="4" s="1"/>
  <c r="W18" i="34"/>
  <c r="W19" i="34" s="1"/>
  <c r="P18" i="4" s="1"/>
  <c r="S18" i="34"/>
  <c r="S19" i="34" s="1"/>
  <c r="N18" i="4" s="1"/>
  <c r="U18" i="34"/>
  <c r="U19" i="34" s="1"/>
  <c r="O18" i="4" s="1"/>
  <c r="Y18" i="34"/>
  <c r="Y19" i="34" s="1"/>
  <c r="Q18" i="4" s="1"/>
  <c r="M18" i="34"/>
  <c r="M19" i="34" s="1"/>
  <c r="K18" i="4" s="1"/>
  <c r="K18" i="34"/>
  <c r="K19" i="34" s="1"/>
  <c r="J18" i="4" s="1"/>
  <c r="E18" i="34"/>
  <c r="E19" i="34" s="1"/>
  <c r="G18" i="4" s="1"/>
  <c r="G18" i="34"/>
  <c r="G19" i="34" s="1"/>
  <c r="H18" i="4" s="1"/>
  <c r="C17" i="39"/>
  <c r="F18" i="4"/>
  <c r="C16" i="37"/>
  <c r="C18" i="39" l="1"/>
  <c r="F16" i="4" s="1"/>
  <c r="F14" i="4"/>
  <c r="AC16" i="37"/>
  <c r="AB16" i="37"/>
  <c r="AC16" i="45"/>
  <c r="AB16" i="45"/>
  <c r="C17" i="45" s="1"/>
  <c r="C18" i="45" s="1"/>
  <c r="AB16" i="44"/>
  <c r="AC16" i="44"/>
  <c r="AB22" i="50"/>
  <c r="AC22" i="50"/>
  <c r="C40" i="48"/>
  <c r="AB40" i="48"/>
  <c r="AC40" i="48"/>
  <c r="C17" i="37" l="1"/>
  <c r="C18" i="37" s="1"/>
  <c r="F12" i="4" s="1"/>
  <c r="K17" i="37"/>
  <c r="K18" i="37" s="1"/>
  <c r="J12" i="4" s="1"/>
  <c r="E17" i="37"/>
  <c r="E18" i="37" s="1"/>
  <c r="G12" i="4" s="1"/>
  <c r="W17" i="37"/>
  <c r="W18" i="37" s="1"/>
  <c r="P12" i="4" s="1"/>
  <c r="P21" i="4" s="1"/>
  <c r="G17" i="37"/>
  <c r="G18" i="37" s="1"/>
  <c r="H12" i="4" s="1"/>
  <c r="U17" i="37"/>
  <c r="U18" i="37" s="1"/>
  <c r="O12" i="4" s="1"/>
  <c r="O17" i="37"/>
  <c r="O18" i="37" s="1"/>
  <c r="L12" i="4" s="1"/>
  <c r="M17" i="37"/>
  <c r="M18" i="37" s="1"/>
  <c r="K12" i="4" s="1"/>
  <c r="Y17" i="37"/>
  <c r="Y18" i="37" s="1"/>
  <c r="Q12" i="4" s="1"/>
  <c r="Q21" i="4" s="1"/>
  <c r="I17" i="37"/>
  <c r="I18" i="37" s="1"/>
  <c r="I12" i="4" s="1"/>
  <c r="Q17" i="37"/>
  <c r="Q18" i="37" s="1"/>
  <c r="M12" i="4" s="1"/>
  <c r="S17" i="37"/>
  <c r="S18" i="37" s="1"/>
  <c r="N12" i="4" s="1"/>
  <c r="E17" i="45"/>
  <c r="Q17" i="45"/>
  <c r="Q18" i="45" s="1"/>
  <c r="M15" i="4" s="1"/>
  <c r="O17" i="45"/>
  <c r="O18" i="45" s="1"/>
  <c r="L15" i="4" s="1"/>
  <c r="Y17" i="45"/>
  <c r="Y18" i="45" s="1"/>
  <c r="Q15" i="4" s="1"/>
  <c r="G17" i="45"/>
  <c r="G18" i="45" s="1"/>
  <c r="H15" i="4" s="1"/>
  <c r="M17" i="45"/>
  <c r="M18" i="45" s="1"/>
  <c r="K15" i="4" s="1"/>
  <c r="S17" i="45"/>
  <c r="S18" i="45" s="1"/>
  <c r="N15" i="4" s="1"/>
  <c r="K17" i="45"/>
  <c r="K18" i="45" s="1"/>
  <c r="U17" i="45"/>
  <c r="U18" i="45" s="1"/>
  <c r="O15" i="4" s="1"/>
  <c r="I17" i="45"/>
  <c r="I18" i="45" s="1"/>
  <c r="I15" i="4" s="1"/>
  <c r="W17" i="45"/>
  <c r="W18" i="45" s="1"/>
  <c r="F15" i="4"/>
  <c r="Y23" i="50"/>
  <c r="Y24" i="50" s="1"/>
  <c r="Q10" i="4" s="1"/>
  <c r="Q23" i="50"/>
  <c r="Q24" i="50" s="1"/>
  <c r="M10" i="4" s="1"/>
  <c r="O23" i="50"/>
  <c r="O24" i="50" s="1"/>
  <c r="L10" i="4" s="1"/>
  <c r="S23" i="50"/>
  <c r="S24" i="50" s="1"/>
  <c r="N10" i="4" s="1"/>
  <c r="W23" i="50"/>
  <c r="W24" i="50" s="1"/>
  <c r="P10" i="4" s="1"/>
  <c r="U23" i="50"/>
  <c r="U24" i="50" s="1"/>
  <c r="O10" i="4" s="1"/>
  <c r="K41" i="48"/>
  <c r="K42" i="48" s="1"/>
  <c r="J13" i="4" s="1"/>
  <c r="U41" i="48"/>
  <c r="U42" i="48" s="1"/>
  <c r="O13" i="4" s="1"/>
  <c r="Q41" i="48"/>
  <c r="Q42" i="48" s="1"/>
  <c r="M13" i="4" s="1"/>
  <c r="S41" i="48"/>
  <c r="S42" i="48" s="1"/>
  <c r="N13" i="4" s="1"/>
  <c r="G41" i="48"/>
  <c r="G42" i="48" s="1"/>
  <c r="H13" i="4" s="1"/>
  <c r="I41" i="48"/>
  <c r="I42" i="48" s="1"/>
  <c r="I13" i="4" s="1"/>
  <c r="M41" i="48"/>
  <c r="M42" i="48" s="1"/>
  <c r="K13" i="4" s="1"/>
  <c r="E41" i="48"/>
  <c r="E42" i="48" s="1"/>
  <c r="G13" i="4" s="1"/>
  <c r="O41" i="48"/>
  <c r="O42" i="48" s="1"/>
  <c r="L13" i="4" s="1"/>
  <c r="W41" i="48"/>
  <c r="W42" i="48" s="1"/>
  <c r="P13" i="4" s="1"/>
  <c r="Y41" i="48"/>
  <c r="Y42" i="48" s="1"/>
  <c r="Q13" i="4" s="1"/>
  <c r="C17" i="44"/>
  <c r="F17" i="4" s="1"/>
  <c r="C41" i="48"/>
  <c r="F13" i="4" s="1"/>
  <c r="M23" i="50"/>
  <c r="M24" i="50" s="1"/>
  <c r="K10" i="4" s="1"/>
  <c r="E23" i="50"/>
  <c r="E24" i="50" s="1"/>
  <c r="G10" i="4" s="1"/>
  <c r="G23" i="50"/>
  <c r="G24" i="50" s="1"/>
  <c r="H10" i="4" s="1"/>
  <c r="I23" i="50"/>
  <c r="I24" i="50" s="1"/>
  <c r="I10" i="4" s="1"/>
  <c r="K23" i="50"/>
  <c r="K24" i="50" s="1"/>
  <c r="J10" i="4" s="1"/>
  <c r="M20" i="4" l="1"/>
  <c r="I20" i="4"/>
  <c r="Q20" i="4"/>
  <c r="O20" i="4"/>
  <c r="N20" i="4"/>
  <c r="K20" i="4"/>
  <c r="L20" i="4"/>
  <c r="H20" i="4"/>
  <c r="E18" i="45"/>
  <c r="G15" i="4" s="1"/>
  <c r="G20" i="4" s="1"/>
  <c r="J15" i="4"/>
  <c r="J20" i="4" s="1"/>
  <c r="P15" i="4"/>
  <c r="N21" i="4"/>
  <c r="L21" i="4"/>
  <c r="O21" i="4"/>
  <c r="Q23" i="4"/>
  <c r="E14" i="43"/>
  <c r="K21" i="4"/>
  <c r="I14" i="43"/>
  <c r="G14" i="43"/>
  <c r="K14" i="43"/>
  <c r="C14" i="43"/>
  <c r="I15" i="43" l="1"/>
  <c r="I8" i="4" s="1"/>
  <c r="I21" i="4" s="1"/>
  <c r="I23" i="4" s="1"/>
  <c r="E15" i="43"/>
  <c r="G8" i="4" s="1"/>
  <c r="G21" i="4" s="1"/>
  <c r="G23" i="4" s="1"/>
  <c r="F8" i="4"/>
  <c r="F21" i="4" s="1"/>
  <c r="F23" i="4" s="1"/>
  <c r="C15" i="43"/>
  <c r="J8" i="4"/>
  <c r="K15" i="43"/>
  <c r="G15" i="43"/>
  <c r="H8" i="4" s="1"/>
  <c r="H21" i="4" s="1"/>
  <c r="H23" i="4" s="1"/>
  <c r="P23" i="4"/>
  <c r="P20" i="4"/>
  <c r="N23" i="4"/>
  <c r="O23" i="4"/>
  <c r="K23" i="4"/>
  <c r="J21" i="4"/>
  <c r="L23" i="4"/>
  <c r="G5" i="50"/>
  <c r="E5" i="50"/>
  <c r="C5" i="50"/>
  <c r="G5" i="48"/>
  <c r="E5" i="48"/>
  <c r="C5" i="48"/>
  <c r="G5" i="45"/>
  <c r="E5" i="45"/>
  <c r="C5" i="45"/>
  <c r="G5" i="44"/>
  <c r="E5" i="44"/>
  <c r="C5" i="44"/>
  <c r="G5" i="43"/>
  <c r="E5" i="43"/>
  <c r="C5" i="43"/>
  <c r="G5" i="39"/>
  <c r="E5" i="39"/>
  <c r="C5" i="39"/>
  <c r="G5" i="37"/>
  <c r="E5" i="37"/>
  <c r="C5" i="37"/>
  <c r="G5" i="35"/>
  <c r="E5" i="35"/>
  <c r="C5" i="35"/>
  <c r="G5" i="34"/>
  <c r="E5" i="34"/>
  <c r="C5" i="34"/>
  <c r="G5" i="32"/>
  <c r="E5" i="32"/>
  <c r="C5" i="32"/>
  <c r="C5" i="30"/>
  <c r="E5" i="30"/>
  <c r="G5" i="30"/>
  <c r="D9" i="4"/>
  <c r="D10" i="4"/>
  <c r="D11" i="4"/>
  <c r="D12" i="4"/>
  <c r="D13" i="4"/>
  <c r="D14" i="4"/>
  <c r="D15" i="4"/>
  <c r="D16" i="4"/>
  <c r="D17" i="4"/>
  <c r="D18" i="4"/>
  <c r="B3" i="48"/>
  <c r="B14" i="4"/>
  <c r="B13" i="4"/>
  <c r="B8" i="3"/>
  <c r="B8" i="4" s="1"/>
  <c r="D8" i="4"/>
  <c r="C8" i="3"/>
  <c r="B3" i="43" s="1"/>
  <c r="C3" i="4"/>
  <c r="C4" i="4"/>
  <c r="F7" i="4"/>
  <c r="B4" i="3"/>
  <c r="B5" i="3"/>
  <c r="D3" i="2"/>
  <c r="D5" i="2"/>
  <c r="J23" i="4" l="1"/>
  <c r="B17" i="4"/>
  <c r="B11" i="4"/>
  <c r="B12" i="4"/>
  <c r="B18" i="4"/>
  <c r="B10" i="4"/>
  <c r="B15" i="4"/>
  <c r="B2" i="43"/>
  <c r="O15" i="43"/>
  <c r="M21" i="4" s="1"/>
  <c r="M23" i="4" s="1"/>
  <c r="B2" i="48"/>
  <c r="B9" i="4"/>
  <c r="B16" i="4"/>
  <c r="D34" i="2"/>
  <c r="C19" i="4"/>
  <c r="M19" i="4" l="1"/>
  <c r="K19" i="4"/>
  <c r="L19" i="4"/>
  <c r="J19" i="4"/>
  <c r="Q19" i="4"/>
  <c r="I19" i="4"/>
  <c r="P19" i="4"/>
  <c r="H19" i="4"/>
  <c r="N19" i="4"/>
  <c r="O19" i="4"/>
  <c r="G19" i="4"/>
  <c r="F19" i="4"/>
  <c r="C22" i="50"/>
  <c r="C23" i="50" s="1"/>
  <c r="F10" i="4" s="1"/>
  <c r="F20" i="4" s="1"/>
</calcChain>
</file>

<file path=xl/sharedStrings.xml><?xml version="1.0" encoding="utf-8"?>
<sst xmlns="http://schemas.openxmlformats.org/spreadsheetml/2006/main" count="763" uniqueCount="279">
  <si>
    <t>Contract Name</t>
  </si>
  <si>
    <t>[INSERT CONTRACT NAME]</t>
  </si>
  <si>
    <t>Contract Number</t>
  </si>
  <si>
    <t>[INSERT CONTRACT NUMBER]</t>
  </si>
  <si>
    <t>Tenderer 1</t>
  </si>
  <si>
    <t>Tenderer 2</t>
  </si>
  <si>
    <t>Tenderer 3</t>
  </si>
  <si>
    <t>Tenderer 4</t>
  </si>
  <si>
    <t>Tenderer 5</t>
  </si>
  <si>
    <t>Tenderer 6</t>
  </si>
  <si>
    <t>CONTACT</t>
  </si>
  <si>
    <t>[INSERT CONTRACT FORMATION SPECIALIST]</t>
  </si>
  <si>
    <t>EMAIL</t>
  </si>
  <si>
    <t>[INSERT EMAIL ADDRESS]</t>
  </si>
  <si>
    <t>Contract Number:</t>
  </si>
  <si>
    <t>Contract Title:</t>
  </si>
  <si>
    <t>Evaluation Team Representation</t>
  </si>
  <si>
    <t>* MEMBER NAME</t>
  </si>
  <si>
    <t>Evaluation Team Leader</t>
  </si>
  <si>
    <t>Contracts &amp; Procurement</t>
  </si>
  <si>
    <t>Engineering</t>
  </si>
  <si>
    <t>Construction</t>
  </si>
  <si>
    <t>Project Controls</t>
  </si>
  <si>
    <t>Environmental</t>
  </si>
  <si>
    <t>Health &amp; Safety</t>
  </si>
  <si>
    <t>Quality</t>
  </si>
  <si>
    <t>[Other]</t>
  </si>
  <si>
    <t>ITEM NO.</t>
  </si>
  <si>
    <t>Wgt %</t>
  </si>
  <si>
    <t>FORM TITLE</t>
  </si>
  <si>
    <t>TOTAL</t>
  </si>
  <si>
    <t>NAME</t>
  </si>
  <si>
    <t>TITLE/POSITION</t>
  </si>
  <si>
    <t>SIGNATURE</t>
  </si>
  <si>
    <t xml:space="preserve">            </t>
  </si>
  <si>
    <t xml:space="preserve">  Contract No.: </t>
  </si>
  <si>
    <t xml:space="preserve">  Contract Title:  </t>
  </si>
  <si>
    <t>ASSIGNMENT OF EVALUTION TEAM MEMBERS TO TENDER FORMS</t>
  </si>
  <si>
    <t>Item Number</t>
  </si>
  <si>
    <t>Form Letter</t>
  </si>
  <si>
    <t>Form Title</t>
  </si>
  <si>
    <t>Assigned (1)</t>
  </si>
  <si>
    <t>Assigned (2)</t>
  </si>
  <si>
    <t>Assigned (3)</t>
  </si>
  <si>
    <t>Assigned (4)</t>
  </si>
  <si>
    <t xml:space="preserve">Contract No. </t>
  </si>
  <si>
    <t xml:space="preserve">Contract Title:  </t>
  </si>
  <si>
    <t>No.</t>
  </si>
  <si>
    <t>Maximum Weight 0-10</t>
  </si>
  <si>
    <t>Key Criteria</t>
  </si>
  <si>
    <t>Tenderer</t>
  </si>
  <si>
    <t>Scale Factor</t>
  </si>
  <si>
    <t>SUMMARY TOTAL SCORE</t>
  </si>
  <si>
    <t>KEY CRITERIA PASS</t>
  </si>
  <si>
    <t>MINIMUM THRESHOLD FOR TECHNICAL ACCEPTANCE</t>
  </si>
  <si>
    <t>OVERALL RESULT</t>
  </si>
  <si>
    <t>INDIVIDUAL RATING SCALE FOR EVALUATION FORMS (COMPLEX)</t>
  </si>
  <si>
    <t>Evaluation Form</t>
  </si>
  <si>
    <t>EVALUATED BY:</t>
  </si>
  <si>
    <t>[INSERT NAME]</t>
  </si>
  <si>
    <t>Weight Factor =</t>
  </si>
  <si>
    <t>SCORE</t>
  </si>
  <si>
    <t>CLARIFICATIONS / COMMENTS</t>
  </si>
  <si>
    <t>CRITERIA</t>
  </si>
  <si>
    <t xml:space="preserve">TOTAL SCORE (Sum) </t>
  </si>
  <si>
    <t>A Has bidder listed both manual and non-manual job/trade positions?  Are these consistent with the work requirements?</t>
  </si>
  <si>
    <t>B Has bidder shown the personnel from mobilization to completion of the work?</t>
  </si>
  <si>
    <t>A Has the bidder identified a suitably qualified and experienced ES&amp;H Representative and experienced management team?</t>
  </si>
  <si>
    <t>B Has the bidder submitted a copy of its ES&amp;H policy and a summary describing its commitment to ES&amp;H and Zero Accidents?</t>
  </si>
  <si>
    <t>C Has the bidder submitted a copy or a summary of its ES&amp;H program, systems and procedures and are these consistent with Bechtel and the client’s expectations or are adaptable to meet project requirements?</t>
  </si>
  <si>
    <t xml:space="preserve"> </t>
  </si>
  <si>
    <t>Team review</t>
  </si>
  <si>
    <t>K</t>
  </si>
  <si>
    <t>Evaluation Basis</t>
  </si>
  <si>
    <t>Weighting</t>
  </si>
  <si>
    <t>Significantly exceeds requirements scores 5
Exceeds requirements scores 4
Meets requirements scores 3
Meets most expectations scores 2
Below expectations scores 1
No response or unacceptable response scores 0</t>
  </si>
  <si>
    <t>Max Score</t>
  </si>
  <si>
    <t>If Tenderer average score is less than 60 or any score is zero than evaluation shall be a FAIL</t>
  </si>
  <si>
    <t>Training Manager</t>
  </si>
  <si>
    <t>Qualifying Relevant Degree</t>
  </si>
  <si>
    <t>Arabic Speaking</t>
  </si>
  <si>
    <t>Regional Experience</t>
  </si>
  <si>
    <t>Saudi Experience</t>
  </si>
  <si>
    <t>Project / Sector Experience</t>
  </si>
  <si>
    <t>&gt;=5 years with Company</t>
  </si>
  <si>
    <t>Similar Position Experience</t>
  </si>
  <si>
    <t>Public Entity Experience</t>
  </si>
  <si>
    <t>Overall Experience Score</t>
  </si>
  <si>
    <t>Experience Scoring Criteria</t>
  </si>
  <si>
    <r>
      <t xml:space="preserve">Scores 5 if experience is 35+ years.
Scores 4  if experience is 30 to 34 years.
</t>
    </r>
    <r>
      <rPr>
        <b/>
        <sz val="12"/>
        <rFont val="Arial"/>
        <family val="2"/>
      </rPr>
      <t>Scores 3 if experience is 25 to 29 years.</t>
    </r>
    <r>
      <rPr>
        <sz val="12"/>
        <rFont val="Arial"/>
        <family val="2"/>
      </rPr>
      <t xml:space="preserve">
Scores 2  if experience is 20 to 24 years.
Scores 1  if experience is 15 to 19 years.
Scores 0  if experience is &lt;15 years.</t>
    </r>
  </si>
  <si>
    <t>All of these criteria will be scored as have =1, does not have =0.  Only Blue cells need be completed.</t>
  </si>
  <si>
    <t xml:space="preserve">Significantly exceeds requirements </t>
  </si>
  <si>
    <t>Meets requirements</t>
  </si>
  <si>
    <t>Meets most expectations</t>
  </si>
  <si>
    <t>Below expectations</t>
  </si>
  <si>
    <t>No or unacceptable response</t>
  </si>
  <si>
    <t>No response or unacceptable response</t>
  </si>
  <si>
    <t>Score 5 if tenderer has supplied chart showing all key personnel, including number of personnel, titles, categories, work location and personnel are all named.
Score 4 if tenderer has supplied chart showing all key personnel, including number of personnel, titles, categories, work location and &gt;50% of all personnel are all named.
Score 3 if tenderer has supplied chart showing all key personnel, including number of personnel, titles, categories, work location and all key personnel are all named.
If 3, 4, or 5 are not met deduct (from 3) 1 point for every category of information missing.
Minimum score is 0.</t>
  </si>
  <si>
    <t>PASS / FAIL</t>
  </si>
  <si>
    <t>[TENDERER NAME No 1]</t>
  </si>
  <si>
    <t>[TENDERER NAME No 2]</t>
  </si>
  <si>
    <t>[TENDERER NAME No 3]</t>
  </si>
  <si>
    <t>[TENDERER NAME No 4]</t>
  </si>
  <si>
    <t>[TENDERER NAME No 5]</t>
  </si>
  <si>
    <t>[TENDERER NAME No 6]</t>
  </si>
  <si>
    <t>Refer to individual evaluation sheets for scoring method for each criterion</t>
  </si>
  <si>
    <t>WEIGHTED SCORE (Average x Weight Factor)</t>
  </si>
  <si>
    <t>PERCENTAGE SCORE (Sum of score x weighting /100)</t>
  </si>
  <si>
    <t>EVALUATION SCALE (SIMPLE)</t>
  </si>
  <si>
    <t>Exceeds requirements</t>
  </si>
  <si>
    <t>Notes:</t>
  </si>
  <si>
    <t>If any cell in evaluation forms turns red, check that score allocated is not greater than maximum allowable score</t>
  </si>
  <si>
    <t>Automation and Data Management Capability and Experience</t>
  </si>
  <si>
    <t>Organization Charts and Key Personnel</t>
  </si>
  <si>
    <t>Section 3</t>
  </si>
  <si>
    <t>Section 5</t>
  </si>
  <si>
    <t>Section 6</t>
  </si>
  <si>
    <t>Section 7</t>
  </si>
  <si>
    <t>Section 8</t>
  </si>
  <si>
    <t>Subconsultants</t>
  </si>
  <si>
    <t>Section 1</t>
  </si>
  <si>
    <t>General Information</t>
  </si>
  <si>
    <t xml:space="preserve">Section 2 </t>
  </si>
  <si>
    <t>Financial Information</t>
  </si>
  <si>
    <t>Section 10</t>
  </si>
  <si>
    <t>Section 4</t>
  </si>
  <si>
    <t>Section 11</t>
  </si>
  <si>
    <t>Score 3 if all data provided.
Deduct 1 point for every year shown without staff.
Score 0 if data not provided</t>
  </si>
  <si>
    <t>Score 0 if data not provided</t>
  </si>
  <si>
    <t>Score 3 if 3 complete, relevant data sheets provided.
Score 2 if 2 complete, relevant data sheets provided.
Score 1 if 1 complete, relevant data sheets provided.
Core 0 if no complete, relevant data sheets provided.
Deduct 1 point for every year shown without staff.</t>
  </si>
  <si>
    <t>Score 3 if it is clear that sufficient resources will be available
Score 2 If resources look likely to be available.
Score 1 if all resources are committed on on-going work.
Core 0 if it appeas that tenderer is overcommitted on current workload
Deduct 1 point for every year shown wit</t>
  </si>
  <si>
    <t>Experience Statement</t>
  </si>
  <si>
    <t>Resourcing Strategy</t>
  </si>
  <si>
    <t>Resources (World-wide)</t>
  </si>
  <si>
    <t>Health, Safety, Security and Environmental (HSSE)</t>
  </si>
  <si>
    <t>Tenderer 7</t>
  </si>
  <si>
    <t>Tenderer 8</t>
  </si>
  <si>
    <t>Tenderer 9</t>
  </si>
  <si>
    <t>Tenderer 10</t>
  </si>
  <si>
    <t>Tenderer 11</t>
  </si>
  <si>
    <t>Tenderer 12</t>
  </si>
  <si>
    <t>[TENDERER NAME No 7]</t>
  </si>
  <si>
    <t>[TENDERER NAME No 8]</t>
  </si>
  <si>
    <t>[TENDERER NAME No 9]</t>
  </si>
  <si>
    <t>[TENDERER NAME No 10]</t>
  </si>
  <si>
    <t>[TENDERER NAME No 11]</t>
  </si>
  <si>
    <t>[TENDERER NAME No 12]</t>
  </si>
  <si>
    <t>Prequal Form</t>
  </si>
  <si>
    <t>PREQUALIFICATION EVALUATION REVIEW PLAN</t>
  </si>
  <si>
    <t xml:space="preserve"> Project Management Services</t>
  </si>
  <si>
    <t>For</t>
  </si>
  <si>
    <t>[Insert Package Number]</t>
  </si>
  <si>
    <t>Approval</t>
  </si>
  <si>
    <t>DATE</t>
  </si>
  <si>
    <r>
      <t>Preparer Note:</t>
    </r>
    <r>
      <rPr>
        <sz val="10"/>
        <rFont val="Arial"/>
        <family val="2"/>
      </rPr>
      <t xml:space="preserve"> These Instructions to evaluators  shall be used to document the evaluation team, criteria and scoring to ensure that the evaluation process is formalized and carried out ethically.  Once drafted this Preparer Note shall be deleted from the document before issuance of the scoring criteria.</t>
    </r>
  </si>
  <si>
    <t>Project Managers</t>
  </si>
  <si>
    <t>Economists</t>
  </si>
  <si>
    <t>Financial Analysts</t>
  </si>
  <si>
    <t>Architects</t>
  </si>
  <si>
    <t xml:space="preserve">Cost Engineers </t>
  </si>
  <si>
    <t xml:space="preserve">Scheduling Engineers </t>
  </si>
  <si>
    <t>Estimating Engineers</t>
  </si>
  <si>
    <t>Civil Engineers</t>
  </si>
  <si>
    <t>Structural Engineers</t>
  </si>
  <si>
    <t>Mechanical Engineers</t>
  </si>
  <si>
    <t>Electrical Engineers</t>
  </si>
  <si>
    <t>Testing &amp; Commissioning Managers</t>
  </si>
  <si>
    <t>Continuous Improvement Managers</t>
  </si>
  <si>
    <t>Training Managers</t>
  </si>
  <si>
    <t>Operations Director</t>
  </si>
  <si>
    <t>Strategic Planning and Studies Director</t>
  </si>
  <si>
    <t>Engineering Department Director</t>
  </si>
  <si>
    <t>Contracts Department Director</t>
  </si>
  <si>
    <t xml:space="preserve">Construction Management Department Director </t>
  </si>
  <si>
    <t xml:space="preserve">Construction Manager </t>
  </si>
  <si>
    <t>For Each Tenderer</t>
  </si>
  <si>
    <t>The evaluation team, weighting percentages and attached evaluation criteria are documented herein and establish the basis for selection of  the  firms that will be invited to propose on the upcoming RFP for PMC services.</t>
  </si>
  <si>
    <t>Prequalification Evaluation Scoring Criteria Template</t>
  </si>
  <si>
    <t>[Insert Entity Name]</t>
  </si>
  <si>
    <t>Information (Document and Records) Management and ECMS Director</t>
  </si>
  <si>
    <t>Urban Planners</t>
  </si>
  <si>
    <t>Urban Designers</t>
  </si>
  <si>
    <t>Transportation Engineers</t>
  </si>
  <si>
    <t>Low Voltage Engineers</t>
  </si>
  <si>
    <t>CAD Designers</t>
  </si>
  <si>
    <t>Stakeholder Interface Specialists</t>
  </si>
  <si>
    <t>Contract Administrators</t>
  </si>
  <si>
    <t>Quality Control Specialists</t>
  </si>
  <si>
    <t>Risk Analysts</t>
  </si>
  <si>
    <t>Document Management Specialists/Controllers</t>
  </si>
  <si>
    <t>HSSE Officers</t>
  </si>
  <si>
    <t>Construction Managers</t>
  </si>
  <si>
    <t>Field Engineers</t>
  </si>
  <si>
    <t>Utility/Hydraulic Engineers</t>
  </si>
  <si>
    <t>Document Management, Records Retention and Enterprice Content Management System (ECMS)</t>
  </si>
  <si>
    <t>Significantly exceeds requirements scores 5
Exceeds requirements scores 4
Meets requirements scores 3
Meets most expectations scores 2
Below expectations scores 1
No response or unacceptable response scores 1</t>
  </si>
  <si>
    <t>PART A. Has Tenderer provided responses to all questions on form?</t>
  </si>
  <si>
    <t>PART B. 1. Has Tenderer worked with national government (within the Kingdom of Saudi Arabia) on programs or projects of national significance?  
Is the type of program/project, its scale and complexity, tenderer's scope of work and the program/project period described?</t>
  </si>
  <si>
    <t>Has the Tenderer submitted  3 statements as to its experience and qualifications with a focus on work on national government programs and large infrastructure projects, and in particular on projects within the Kingdom of Saudi Arabia?</t>
  </si>
  <si>
    <t>Based on current workload identified in this section and resources listed in Section 7, does it appear that tenderer will have sufficient resources to execute this project?</t>
  </si>
  <si>
    <t>PART B. 2. Has Tenderer worked with national government/s (outside the Kingdom of Saudi Arabia) on programs or projects of national significance?  
Is the type of program/project, its scale and complexity, tenderer’s scope of work and the program/project period described?</t>
  </si>
  <si>
    <t>PART B. 3. Does Tenderer have experience in the development and management of infrastructure (utilities or facilities) portfolio plans? 
Is the portfolio/s developed, the client, project duration and approximate value of the portfolio/s described?</t>
  </si>
  <si>
    <t>PART B. 4. Does Tenderer have experience in the preparation and delivery of large-scale (regional/sub regional, metropolitan or city scale), integrated, multi-disciplinary planning / urban growth management plans?  
Is the project/s name, client, tenderer's scope of work, the project period and contract value described?</t>
  </si>
  <si>
    <t>PART B. 5.  Has Tenderer lead and managed large-scale (regional/sub regional, metropolitan or city scale) infrastructure programs / projects, from initial concept planning and feasibility, through detailed engineering design, to testing &amp; commissioning and handover ? 
Is the project name, client, tenderer's scope of work, the project period and contract value described?</t>
  </si>
  <si>
    <t>Do responses to questions indicate that Tenderer has mature capabilities with regard to Document Management, Records Retention and ECMS implementation?</t>
  </si>
  <si>
    <t>Part A. Has Tenderer supplied responses to questionaire on automation organizational strucure and the team information?</t>
  </si>
  <si>
    <t xml:space="preserve">Part B. 1. Does Tenderer's organization have a reference standard it uses to produce  GIS/BIM, document, data management systems and models? </t>
  </si>
  <si>
    <t>Part B. 2. Would Tenderer's  organization adopt project specific standards that deviate from their organization's standards?</t>
  </si>
  <si>
    <t>Part B. 3.  Does Tenderer's  organization have documented procedures that describe the issue and revision of drawings?</t>
  </si>
  <si>
    <t>Part B. 4.  Does Tenderer's organization have a documented procedure that describes the numbering systems for drawings and models?</t>
  </si>
  <si>
    <t xml:space="preserve">Part B. 5. What are Tenderer's  preferred collaboration or web-enabled automation and data management systems? </t>
  </si>
  <si>
    <t>Part B. 6. Does Tenderer have a documented procedure that describes how they determine whether the training of project GIS/BIM personnel is effective and current?</t>
  </si>
  <si>
    <t>Has Tenderer provided information on Company’s past experience in the use of automation and data management tools on large infrastructure projects or at city, regional or national levels.  Have they Included any program management roles monitoring and/or managing the use of automation and data management tools on projects within the program and integrating input by others into a master automation and data management tool.</t>
  </si>
  <si>
    <t xml:space="preserve">Part A. Has Tenderer provided the requested details on the resources the Company will utilize for the performance of the project management services, strategic planning, engineering (technical standards) and associated scope of this package? </t>
  </si>
  <si>
    <t>Part A. 1. Has Tenderer listed worldwide professional resource data for the last 3 years?</t>
  </si>
  <si>
    <t>Part A. 2. Do the staff numbers appear sufficient to perform this contract? (score below invidually)</t>
  </si>
  <si>
    <t>Part B. Has tenderer provided  the Ministry of Labor’s records for his Kingdom of Saudi Arabia professional resources for the past three years, along with breakdown by disciplines and positions?</t>
  </si>
  <si>
    <t>KSA Country Manager</t>
  </si>
  <si>
    <t>Project Controls Department Director</t>
  </si>
  <si>
    <t>1. Has Tenderer provided an organization chart showing key personnel, including numbers, titles and categories of home office and field personnel.</t>
  </si>
  <si>
    <t>2. Do the staff numbers appear sufficient to perform this contract? (score individually)</t>
  </si>
  <si>
    <t>3. Has Tenderer provided the Resumes in format required for each position and is each position clearly shown in the Project Organisation Chart with lines of reporting</t>
  </si>
  <si>
    <t>Has the Tenderer  provided sufficient detail in accordance with Section 2?</t>
  </si>
  <si>
    <t>Has the Tenderer  provided sufficient detail in accordance with Section 1?</t>
  </si>
  <si>
    <t>Significantly exceeds requirements scores 5
Exceeds requirements scores 4
Meets requirements scores 3
Meets most expectations scores 2
Below expectations scores 1
No response or unacceptable response scores 2</t>
  </si>
  <si>
    <t>Significantly exceeds requirements scores 5
Exceeds requirements scores 4
Meets requirements scores 3
Meets most expectations scores 2
Below expectations scores 1
No response or unacceptable response scores 3</t>
  </si>
  <si>
    <t>Significantly exceeds requirements scores 5
Exceeds requirements scores 4
Meets requirements scores 3
Meets most expectations scores 2
Below expectations scores 1
No response or unacceptable response scores 4</t>
  </si>
  <si>
    <t>1. Tenderers process for prequalification and selection of subcontractors demonstrates good practice and provide confidence that technical and commercial considerations are considered in selection</t>
  </si>
  <si>
    <t>4. Has Tenderer demonstrated how it flows down to the subcontractors and suppliers the requirements of the Contract and its management of such obligations</t>
  </si>
  <si>
    <t>1. Does the Company have any industry accreditations?</t>
  </si>
  <si>
    <t>4. Does the Company have any professional engineering design registration/license obtained in the Kingdom of Saudi Arabia?</t>
  </si>
  <si>
    <t>Company has three professional licenses = 5;
Company has two professional licenses = 2;
Compay has one professional license = 1;</t>
  </si>
  <si>
    <t xml:space="preserve">A minimum scoring of 60 is required for passing criteria </t>
  </si>
  <si>
    <t>3. Does the Company have Professional licenses?</t>
  </si>
  <si>
    <t>Section 9</t>
  </si>
  <si>
    <t xml:space="preserve">Certifications and Licences / Quailty </t>
  </si>
  <si>
    <t xml:space="preserve">PROJECT MANAGEMENT &amp; CONSTRUCTION </t>
  </si>
  <si>
    <t>CONTRACTS</t>
  </si>
  <si>
    <t xml:space="preserve">QUALITY </t>
  </si>
  <si>
    <t xml:space="preserve">SAFETY </t>
  </si>
  <si>
    <t xml:space="preserve">ENGINEERING </t>
  </si>
  <si>
    <t>ALL DISCIPLINES</t>
  </si>
  <si>
    <t>DOCUMENT MANAGEMENT</t>
  </si>
  <si>
    <t>Does information provided indicate the company's capabilities to perform this role?</t>
  </si>
  <si>
    <t>Is the Tenderer able to obtain a Performance Bond?</t>
  </si>
  <si>
    <t>Is the Tenderer able to obtain a Parent Company Guarantee?</t>
  </si>
  <si>
    <t>Scores 3 if Tenderer is able to provide Performance Bond with no exceptions.  Score 0 if Tenderer is not able to obtain a Performance Bond</t>
  </si>
  <si>
    <t>Scores 3 if Tenderer is able to provide Parent Company Guarantee with no exceptions.  Score 0 if Tenderer is not planning to submit a Parent Company Guarantee</t>
  </si>
  <si>
    <t xml:space="preserve">A. Has Tenderer provided key personnel details related for the organization document management, records retention and ECMS?  </t>
  </si>
  <si>
    <t xml:space="preserve">B. Does the Tenderer use an ECMS or any other electronic system/software to manage and store documentation </t>
  </si>
  <si>
    <t xml:space="preserve">Does it appear from the information and description provided by the company that it will be able to provide sufficient resources to manage the Works? </t>
  </si>
  <si>
    <t xml:space="preserve">2. Has the Tenderer's process for the management of subcontractors and suppliers during the works demonstrated a satisfactory understanding of the requirements and obligations? </t>
  </si>
  <si>
    <t>C. Does the Tenderer have a contractor HSSE management program?  Does the HSSE management program include screening, selection and monitoring of subconsultant and contractors?</t>
  </si>
  <si>
    <t>E. Has the Tenderer received any citations by any government organization?  Has the Tenderer received any awards?</t>
  </si>
  <si>
    <t>F. Does the Tenderers have HSSE training program?  Does the HSSE program have an orientation process/procedure for onboarding?</t>
  </si>
  <si>
    <t>G.  Has the Tenderer obtained HSSE certificates from recognized and credited institutes such as ISO and OHSAS</t>
  </si>
  <si>
    <t>D. Does the Tenderer have an HSSE policy? Has the Tenderer provided a list of HSSE procedures?  Is the procedure list comprehensive?</t>
  </si>
  <si>
    <t>B. Does the Tenderer have a proactive risk management program?  Does the provided information indicate procedure to manage and assess risk?</t>
  </si>
  <si>
    <t>A. How do you evaluate the Tenderer's performance indicators in the past three years?</t>
  </si>
  <si>
    <t>Does the information provided indicate capability to perform this role?</t>
  </si>
  <si>
    <t>Meet requirements - Score 3; Meets most requirement - Score 2; Below Expectation - Score 1; No response or unacceptable response - Score 0</t>
  </si>
  <si>
    <t>Company has a valid ISO 9001 certificate (Revision 2015) = 5;            Company has an expired ISO 9001 certificate (Revision 2015) = 4; 
Company has ISO 9001 certificate (Revision 2008) = 3; 
Company has no ISO Certification = 0</t>
  </si>
  <si>
    <t>5. Does the Company have ISO 14001 Certification?</t>
  </si>
  <si>
    <t xml:space="preserve">2. Does the Company have ISO Certification 9001 (Quality Management System)?
 </t>
  </si>
  <si>
    <t>Company has three industry accreditation = 5; 
Company has two industry accreditation = 3; 
Company has one industry accreditation = 1;                                      Company has no industry accreditation = 0</t>
  </si>
  <si>
    <t>Company has certification obtained in KSA = 5;                              Company does not have any certifications obtained in KSA = 0</t>
  </si>
  <si>
    <t>Company has a valid ISO 14001 certificate = 5;                               Company has an expired ISO 14001 certificate = 3; 
Company has no ISO Certification = 0</t>
  </si>
  <si>
    <t xml:space="preserve">Below industry rates avg. with decreasing trend=5                                                                   Below industry rates avg.with increasing trend=4                                                                Average performance 10% near industry rates avg. =3                                                                     Higher than industry rates 25% avg.decreasing trend=2                                                  Significantly higher than industry avg. 50% with  decreasing trend=1                                                                              Significantly higher than industry average 50% with increasing trend or no data=0                                 </t>
  </si>
  <si>
    <r>
      <rPr>
        <b/>
        <sz val="10"/>
        <rFont val="Calibri Light"/>
        <family val="2"/>
      </rPr>
      <t xml:space="preserve">Industry Rates: </t>
    </r>
    <r>
      <rPr>
        <sz val="10"/>
        <rFont val="Calibri Light"/>
        <family val="2"/>
      </rPr>
      <t>Performance indicators as published by local and international buddies mainly: GOSI, OSHA and ILO</t>
    </r>
  </si>
  <si>
    <t>Crieteria highlights:</t>
  </si>
  <si>
    <r>
      <rPr>
        <b/>
        <sz val="10"/>
        <rFont val="Calibri Light"/>
        <family val="2"/>
      </rPr>
      <t xml:space="preserve">Expectations: </t>
    </r>
    <r>
      <rPr>
        <sz val="10"/>
        <rFont val="Calibri Light"/>
        <family val="2"/>
      </rPr>
      <t xml:space="preserve">A written program outlining inspection guidelines, responsibilities, frequency and follow up is in effect
</t>
    </r>
  </si>
  <si>
    <r>
      <rPr>
        <b/>
        <sz val="10"/>
        <rFont val="Calibri Light"/>
        <family val="2"/>
      </rPr>
      <t xml:space="preserve">Expectations: </t>
    </r>
    <r>
      <rPr>
        <sz val="10"/>
        <rFont val="Calibri Light"/>
        <family val="2"/>
      </rPr>
      <t xml:space="preserve">Evidence that contractors are evaluated on HSE performance as part of the selection process, the selection criteria meet Mashroat requirements, a program to manage contractor HSE performance exists with evidence of implementation.
</t>
    </r>
  </si>
  <si>
    <r>
      <rPr>
        <b/>
        <sz val="10"/>
        <rFont val="Calibri Light"/>
        <family val="2"/>
      </rPr>
      <t xml:space="preserve">Expectations: </t>
    </r>
    <r>
      <rPr>
        <sz val="10"/>
        <rFont val="Calibri Light"/>
        <family val="2"/>
      </rPr>
      <t xml:space="preserve">a written policy signed the most senior person in the organization exist, the list of procedure meets Mashroat standards outlined in the white book </t>
    </r>
  </si>
  <si>
    <t>No citation, either locally nor international= 5
Minor international citation, no local citation= 4
Moderate international citation, no or minor local citation= 3
Single local moderate citation or multiple minor citations= 2
Single major local citation or multiple local citations with moderate nature= 1
Multiple  major local or international citations, or no response= 0</t>
  </si>
  <si>
    <t xml:space="preserve">As detailed in the scoring </t>
  </si>
  <si>
    <r>
      <rPr>
        <b/>
        <sz val="10"/>
        <rFont val="Calibri Light"/>
        <family val="2"/>
      </rPr>
      <t xml:space="preserve">Expectations: </t>
    </r>
    <r>
      <rPr>
        <sz val="10"/>
        <rFont val="Calibri Light"/>
        <family val="2"/>
      </rPr>
      <t>HSE training is given for specialized operations, but no routine training conducted</t>
    </r>
    <r>
      <rPr>
        <b/>
        <sz val="10"/>
        <rFont val="Calibri Light"/>
        <family val="2"/>
      </rPr>
      <t xml:space="preserve">. </t>
    </r>
    <r>
      <rPr>
        <sz val="10"/>
        <rFont val="Calibri Light"/>
        <family val="2"/>
      </rPr>
      <t xml:space="preserve">All employees receive orientation and a printed booklet. </t>
    </r>
  </si>
  <si>
    <t>Have active two certificates scores 5
Active single certifiation  scores 3
Expired certification scores 1
No response or unacceptable response scores 0</t>
  </si>
  <si>
    <r>
      <rPr>
        <b/>
        <sz val="10"/>
        <rFont val="Calibri Light"/>
        <family val="2"/>
      </rPr>
      <t xml:space="preserve">Expectations: </t>
    </r>
    <r>
      <rPr>
        <sz val="10"/>
        <rFont val="Calibri Light"/>
        <family val="2"/>
      </rPr>
      <t xml:space="preserve">HSEMP exists, it meets Mashroat minimum standards, and evidence of implementation exists. HSE OHSAS certification is a + and ISO 14001 is a +
</t>
    </r>
  </si>
  <si>
    <t>SUMMARY OF PREQUALIFICATION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</si>
</sst>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0"/>
      <name val="Arial"/>
    </font>
    <font>
      <sz val="11"/>
      <name val="Arial"/>
      <family val="2"/>
    </font>
    <font>
      <sz val="10"/>
      <name val="Arial"/>
      <family val="2"/>
    </font>
    <font>
      <sz val="8"/>
      <name val="Arial"/>
      <family val="2"/>
    </font>
    <font>
      <u/>
      <sz val="10"/>
      <color indexed="12"/>
      <name val="Arial"/>
      <family val="2"/>
    </font>
    <font>
      <sz val="10"/>
      <name val="Calibri Light"/>
      <family val="2"/>
    </font>
    <font>
      <sz val="11"/>
      <name val="Calibri Light"/>
      <family val="2"/>
    </font>
    <font>
      <sz val="10"/>
      <color theme="1"/>
      <name val="Arial"/>
      <family val="2"/>
    </font>
    <font>
      <b/>
      <sz val="14"/>
      <color theme="1"/>
      <name val="Arial"/>
      <family val="2"/>
    </font>
    <font>
      <b/>
      <sz val="14"/>
      <name val="Arial"/>
      <family val="2"/>
    </font>
    <font>
      <b/>
      <sz val="22"/>
      <name val="Arial"/>
      <family val="2"/>
    </font>
    <font>
      <b/>
      <sz val="11"/>
      <color theme="0"/>
      <name val="Arial"/>
      <family val="2"/>
    </font>
    <font>
      <b/>
      <sz val="12"/>
      <color indexed="10"/>
      <name val="Arial"/>
      <family val="2"/>
    </font>
    <font>
      <b/>
      <sz val="11"/>
      <name val="Arial"/>
      <family val="2"/>
    </font>
    <font>
      <b/>
      <sz val="11"/>
      <color indexed="10"/>
      <name val="Arial"/>
      <family val="2"/>
    </font>
    <font>
      <b/>
      <sz val="20"/>
      <name val="Arial"/>
      <family val="2"/>
    </font>
    <font>
      <sz val="14"/>
      <name val="Arial"/>
      <family val="2"/>
    </font>
    <font>
      <b/>
      <sz val="10"/>
      <name val="Arial"/>
      <family val="2"/>
    </font>
    <font>
      <b/>
      <sz val="18"/>
      <color indexed="10"/>
      <name val="Arial"/>
      <family val="2"/>
    </font>
    <font>
      <sz val="18"/>
      <color indexed="10"/>
      <name val="Arial"/>
      <family val="2"/>
    </font>
    <font>
      <sz val="10"/>
      <color indexed="10"/>
      <name val="Arial"/>
      <family val="2"/>
    </font>
    <font>
      <b/>
      <sz val="10"/>
      <color theme="0"/>
      <name val="Arial"/>
      <family val="2"/>
    </font>
    <font>
      <sz val="9"/>
      <name val="Arial"/>
      <family val="2"/>
    </font>
    <font>
      <b/>
      <sz val="9"/>
      <name val="Arial"/>
      <family val="2"/>
    </font>
    <font>
      <sz val="10"/>
      <color theme="0"/>
      <name val="Arial"/>
      <family val="2"/>
    </font>
    <font>
      <b/>
      <sz val="10"/>
      <color theme="1"/>
      <name val="Arial"/>
      <family val="2"/>
    </font>
    <font>
      <b/>
      <sz val="8"/>
      <name val="Arial"/>
      <family val="2"/>
    </font>
    <font>
      <b/>
      <sz val="12"/>
      <name val="Arial"/>
      <family val="2"/>
    </font>
    <font>
      <sz val="12"/>
      <name val="Arial"/>
      <family val="2"/>
    </font>
    <font>
      <b/>
      <sz val="12"/>
      <color theme="0"/>
      <name val="Arial"/>
      <family val="2"/>
    </font>
    <font>
      <b/>
      <sz val="12"/>
      <color theme="1"/>
      <name val="Arial"/>
      <family val="2"/>
    </font>
    <font>
      <sz val="12"/>
      <name val="Calibri Light"/>
      <family val="2"/>
    </font>
    <font>
      <b/>
      <sz val="18"/>
      <name val="Arial"/>
      <family val="2"/>
    </font>
    <font>
      <b/>
      <sz val="16"/>
      <name val="Arial"/>
      <family val="2"/>
    </font>
    <font>
      <b/>
      <sz val="16"/>
      <color rgb="FF009999"/>
      <name val="Arial"/>
      <family val="2"/>
    </font>
    <font>
      <b/>
      <sz val="10"/>
      <name val="Calibri Light"/>
      <family val="2"/>
    </font>
  </fonts>
  <fills count="11">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009999"/>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s>
  <borders count="59">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double">
        <color indexed="64"/>
      </left>
      <right style="double">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2" fillId="0" borderId="0"/>
  </cellStyleXfs>
  <cellXfs count="322">
    <xf numFmtId="0" fontId="0" fillId="0" borderId="0" xfId="0"/>
    <xf numFmtId="0" fontId="0" fillId="0" borderId="0" xfId="0" applyProtection="1">
      <protection locked="0"/>
    </xf>
    <xf numFmtId="0" fontId="0" fillId="0" borderId="0" xfId="0" applyProtection="1"/>
    <xf numFmtId="0" fontId="2" fillId="0" borderId="0" xfId="0" applyFont="1" applyProtection="1"/>
    <xf numFmtId="0" fontId="4" fillId="0" borderId="0" xfId="1" applyAlignment="1" applyProtection="1">
      <protection locked="0"/>
    </xf>
    <xf numFmtId="0" fontId="0" fillId="0" borderId="0" xfId="0" applyFill="1" applyProtection="1"/>
    <xf numFmtId="0" fontId="1" fillId="0" borderId="0" xfId="0" applyFont="1" applyBorder="1" applyAlignment="1" applyProtection="1">
      <alignment horizontal="center" wrapText="1"/>
    </xf>
    <xf numFmtId="0" fontId="1" fillId="0" borderId="0" xfId="0" applyFont="1" applyAlignment="1" applyProtection="1">
      <alignment horizontal="center" wrapText="1"/>
    </xf>
    <xf numFmtId="0" fontId="5" fillId="0" borderId="0" xfId="0" applyFont="1" applyFill="1" applyProtection="1"/>
    <xf numFmtId="0" fontId="5" fillId="0" borderId="0" xfId="0" applyFont="1" applyFill="1" applyBorder="1" applyProtection="1"/>
    <xf numFmtId="0" fontId="5" fillId="0" borderId="0" xfId="0" applyFont="1" applyFill="1" applyBorder="1" applyAlignment="1" applyProtection="1">
      <alignment wrapText="1"/>
    </xf>
    <xf numFmtId="0" fontId="5" fillId="0" borderId="0" xfId="0" applyFont="1" applyProtection="1"/>
    <xf numFmtId="0" fontId="5" fillId="0" borderId="0" xfId="0" applyFont="1" applyAlignment="1" applyProtection="1">
      <alignment vertical="center"/>
    </xf>
    <xf numFmtId="0" fontId="0" fillId="0" borderId="0" xfId="0" applyAlignment="1" applyProtection="1">
      <alignment vertical="center"/>
    </xf>
    <xf numFmtId="0" fontId="6" fillId="0" borderId="0" xfId="0" applyFont="1" applyProtection="1"/>
    <xf numFmtId="0" fontId="2" fillId="0" borderId="0" xfId="0" applyFont="1" applyProtection="1">
      <protection locked="0"/>
    </xf>
    <xf numFmtId="0" fontId="5" fillId="0" borderId="0" xfId="0" applyFont="1"/>
    <xf numFmtId="0" fontId="5" fillId="0" borderId="0" xfId="0" applyFont="1" applyAlignment="1">
      <alignment vertical="center"/>
    </xf>
    <xf numFmtId="0" fontId="2" fillId="0" borderId="0" xfId="0" applyFont="1" applyFill="1" applyProtection="1"/>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0" fillId="0" borderId="0" xfId="0" applyFont="1" applyFill="1" applyAlignment="1" applyProtection="1">
      <alignment vertical="center"/>
    </xf>
    <xf numFmtId="0" fontId="2" fillId="0" borderId="0" xfId="0" applyFont="1" applyFill="1" applyBorder="1" applyProtection="1"/>
    <xf numFmtId="0" fontId="2" fillId="0" borderId="13" xfId="0" applyFont="1" applyFill="1" applyBorder="1" applyProtection="1"/>
    <xf numFmtId="0" fontId="1" fillId="0" borderId="2" xfId="0" applyFont="1" applyFill="1" applyBorder="1" applyAlignment="1" applyProtection="1">
      <alignment horizontal="center" vertical="center" wrapText="1"/>
      <protection locked="0"/>
    </xf>
    <xf numFmtId="0" fontId="2" fillId="0" borderId="0" xfId="0" applyFont="1" applyBorder="1" applyProtection="1"/>
    <xf numFmtId="0" fontId="12" fillId="0" borderId="0" xfId="0" applyFont="1" applyBorder="1" applyProtection="1"/>
    <xf numFmtId="0" fontId="2" fillId="0" borderId="0" xfId="0" applyFont="1" applyAlignment="1" applyProtection="1">
      <alignment vertical="center"/>
    </xf>
    <xf numFmtId="0" fontId="1" fillId="0" borderId="2" xfId="0" applyFont="1" applyFill="1" applyBorder="1" applyAlignment="1" applyProtection="1">
      <alignment vertical="center" wrapText="1"/>
    </xf>
    <xf numFmtId="0" fontId="2" fillId="0" borderId="0" xfId="0" applyFont="1" applyBorder="1" applyAlignment="1" applyProtection="1">
      <alignment vertical="center"/>
    </xf>
    <xf numFmtId="0" fontId="16" fillId="0" borderId="2" xfId="0" applyFont="1" applyFill="1" applyBorder="1" applyAlignment="1" applyProtection="1">
      <alignment wrapText="1"/>
      <protection locked="0"/>
    </xf>
    <xf numFmtId="0" fontId="13" fillId="7" borderId="2" xfId="0" applyFont="1" applyFill="1" applyBorder="1" applyAlignment="1" applyProtection="1">
      <alignment horizontal="center" vertical="center" wrapText="1"/>
    </xf>
    <xf numFmtId="0" fontId="13" fillId="7" borderId="2" xfId="0" applyFont="1" applyFill="1" applyBorder="1" applyAlignment="1" applyProtection="1">
      <alignment vertical="center" wrapText="1"/>
    </xf>
    <xf numFmtId="0" fontId="1" fillId="9" borderId="2" xfId="0" applyFont="1" applyFill="1" applyBorder="1" applyAlignment="1" applyProtection="1">
      <alignment horizontal="center" vertical="center" wrapText="1"/>
    </xf>
    <xf numFmtId="0" fontId="1" fillId="0" borderId="0" xfId="0" applyFont="1" applyProtection="1"/>
    <xf numFmtId="0" fontId="13" fillId="0" borderId="0" xfId="0" applyFont="1" applyProtection="1"/>
    <xf numFmtId="0" fontId="17" fillId="0" borderId="0" xfId="0" applyFont="1" applyAlignment="1" applyProtection="1">
      <alignment vertical="center"/>
    </xf>
    <xf numFmtId="0" fontId="18" fillId="0" borderId="0" xfId="0" applyFont="1" applyProtection="1"/>
    <xf numFmtId="0" fontId="19" fillId="0" borderId="0" xfId="0" applyFont="1" applyProtection="1"/>
    <xf numFmtId="0" fontId="20" fillId="0" borderId="0" xfId="0" applyFont="1" applyProtection="1"/>
    <xf numFmtId="0" fontId="2" fillId="0" borderId="2" xfId="0" applyFont="1" applyBorder="1" applyAlignment="1" applyProtection="1">
      <alignment vertical="center" wrapText="1"/>
      <protection locked="0"/>
    </xf>
    <xf numFmtId="0" fontId="23" fillId="7" borderId="2" xfId="0" applyFont="1" applyFill="1" applyBorder="1" applyAlignment="1" applyProtection="1">
      <alignment horizontal="center" vertical="center" wrapText="1"/>
    </xf>
    <xf numFmtId="0" fontId="13" fillId="0" borderId="0" xfId="0" applyFont="1" applyAlignment="1" applyProtection="1">
      <alignment horizontal="center"/>
    </xf>
    <xf numFmtId="1" fontId="21" fillId="4" borderId="18" xfId="0" applyNumberFormat="1" applyFont="1" applyFill="1" applyBorder="1" applyAlignment="1" applyProtection="1">
      <alignment horizontal="center" vertical="center" wrapText="1"/>
    </xf>
    <xf numFmtId="0" fontId="2" fillId="0" borderId="0" xfId="0" applyFont="1" applyAlignment="1" applyProtection="1"/>
    <xf numFmtId="0" fontId="2" fillId="0" borderId="0" xfId="0" applyFont="1" applyAlignment="1" applyProtection="1">
      <alignment horizontal="center" wrapText="1"/>
    </xf>
    <xf numFmtId="0" fontId="2" fillId="0" borderId="0" xfId="0" applyFont="1" applyBorder="1" applyAlignment="1" applyProtection="1"/>
    <xf numFmtId="0" fontId="2" fillId="0" borderId="8" xfId="0" applyFont="1" applyBorder="1" applyAlignment="1" applyProtection="1">
      <alignment horizontal="center" vertical="center"/>
      <protection locked="0"/>
    </xf>
    <xf numFmtId="0" fontId="2" fillId="0" borderId="9" xfId="0" quotePrefix="1" applyFont="1" applyBorder="1" applyAlignment="1" applyProtection="1">
      <alignment horizontal="justify"/>
      <protection locked="0"/>
    </xf>
    <xf numFmtId="0" fontId="7" fillId="0" borderId="8" xfId="0" applyFont="1" applyBorder="1" applyAlignment="1" applyProtection="1">
      <alignment horizontal="center" vertical="center"/>
      <protection locked="0"/>
    </xf>
    <xf numFmtId="0" fontId="7" fillId="0" borderId="9" xfId="0" quotePrefix="1" applyFont="1" applyBorder="1" applyAlignment="1" applyProtection="1">
      <alignment horizontal="justify"/>
      <protection locked="0"/>
    </xf>
    <xf numFmtId="0" fontId="2" fillId="0" borderId="5" xfId="0" applyFont="1" applyBorder="1" applyProtection="1">
      <protection locked="0"/>
    </xf>
    <xf numFmtId="0" fontId="2" fillId="0" borderId="10" xfId="0" applyFont="1" applyBorder="1" applyProtection="1">
      <protection locked="0"/>
    </xf>
    <xf numFmtId="0" fontId="2" fillId="0" borderId="1" xfId="0" applyFont="1" applyBorder="1" applyProtection="1">
      <protection locked="0"/>
    </xf>
    <xf numFmtId="0" fontId="17" fillId="7" borderId="2" xfId="0" applyFont="1" applyFill="1" applyBorder="1" applyAlignment="1" applyProtection="1">
      <alignment horizontal="center" vertical="center" textRotation="90" wrapText="1"/>
    </xf>
    <xf numFmtId="0" fontId="2" fillId="9" borderId="2" xfId="0" applyFont="1" applyFill="1" applyBorder="1" applyAlignment="1" applyProtection="1">
      <alignment wrapText="1"/>
    </xf>
    <xf numFmtId="0" fontId="17" fillId="9" borderId="2" xfId="0" applyFont="1" applyFill="1" applyBorder="1" applyAlignment="1" applyProtection="1">
      <alignment horizontal="center" vertical="center" wrapText="1"/>
    </xf>
    <xf numFmtId="1" fontId="25" fillId="9" borderId="18" xfId="0" applyNumberFormat="1" applyFont="1" applyFill="1" applyBorder="1" applyAlignment="1" applyProtection="1">
      <alignment horizontal="center" vertical="center" wrapText="1"/>
    </xf>
    <xf numFmtId="0" fontId="2" fillId="0" borderId="0" xfId="0" applyFont="1"/>
    <xf numFmtId="0" fontId="8" fillId="0" borderId="2" xfId="0" applyFont="1" applyFill="1" applyBorder="1" applyAlignment="1" applyProtection="1">
      <alignment horizontal="right" vertical="center" wrapText="1"/>
    </xf>
    <xf numFmtId="0" fontId="8" fillId="0" borderId="11" xfId="0" applyFont="1" applyFill="1" applyBorder="1" applyAlignment="1" applyProtection="1">
      <alignment vertical="center" wrapText="1"/>
    </xf>
    <xf numFmtId="0" fontId="11" fillId="6" borderId="2" xfId="0" applyFont="1" applyFill="1" applyBorder="1" applyAlignment="1" applyProtection="1">
      <alignment vertical="center" wrapText="1"/>
    </xf>
    <xf numFmtId="9" fontId="11" fillId="6" borderId="11" xfId="0" applyNumberFormat="1" applyFont="1" applyFill="1" applyBorder="1" applyAlignment="1" applyProtection="1">
      <alignment vertical="center" wrapText="1"/>
    </xf>
    <xf numFmtId="0" fontId="21" fillId="6" borderId="23" xfId="0" applyFont="1" applyFill="1" applyBorder="1" applyAlignment="1" applyProtection="1">
      <alignment horizontal="center" vertical="center" wrapText="1"/>
      <protection locked="0"/>
    </xf>
    <xf numFmtId="0" fontId="21" fillId="6" borderId="24" xfId="0" applyFont="1" applyFill="1" applyBorder="1" applyAlignment="1" applyProtection="1">
      <alignment vertical="center" wrapText="1"/>
    </xf>
    <xf numFmtId="0" fontId="24" fillId="6" borderId="25" xfId="0" applyFont="1" applyFill="1" applyBorder="1" applyAlignment="1">
      <alignment vertical="center"/>
    </xf>
    <xf numFmtId="0" fontId="2" fillId="0" borderId="24"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9" fillId="7" borderId="2" xfId="0" applyFont="1" applyFill="1" applyBorder="1"/>
    <xf numFmtId="0" fontId="2" fillId="9" borderId="23" xfId="0" applyFont="1" applyFill="1" applyBorder="1" applyAlignment="1" applyProtection="1">
      <alignment horizontal="center" vertical="center" wrapText="1"/>
      <protection locked="0"/>
    </xf>
    <xf numFmtId="0" fontId="2" fillId="9" borderId="23" xfId="0" applyFont="1" applyFill="1" applyBorder="1" applyAlignment="1" applyProtection="1">
      <alignment horizontal="center" vertical="center" wrapText="1"/>
    </xf>
    <xf numFmtId="0" fontId="21" fillId="10" borderId="23" xfId="0" applyFont="1" applyFill="1" applyBorder="1" applyAlignment="1" applyProtection="1">
      <alignment horizontal="center" vertical="center" wrapText="1"/>
    </xf>
    <xf numFmtId="0" fontId="21" fillId="10" borderId="24" xfId="0" applyFont="1" applyFill="1" applyBorder="1" applyAlignment="1" applyProtection="1">
      <alignment horizontal="center" vertical="center" wrapText="1"/>
    </xf>
    <xf numFmtId="0" fontId="16" fillId="7" borderId="2" xfId="0" applyFont="1" applyFill="1" applyBorder="1"/>
    <xf numFmtId="0" fontId="2" fillId="8" borderId="11" xfId="0" applyFont="1" applyFill="1" applyBorder="1" applyAlignment="1" applyProtection="1">
      <alignment horizontal="left" vertical="center" wrapText="1"/>
      <protection locked="0"/>
    </xf>
    <xf numFmtId="0" fontId="2" fillId="8" borderId="15" xfId="0" applyFont="1" applyFill="1" applyBorder="1" applyAlignment="1" applyProtection="1">
      <alignment horizontal="left" vertical="center" wrapText="1"/>
      <protection locked="0"/>
    </xf>
    <xf numFmtId="0" fontId="21" fillId="10" borderId="4" xfId="0" applyFont="1" applyFill="1" applyBorder="1" applyAlignment="1" applyProtection="1">
      <alignment horizontal="right" vertical="center" wrapText="1"/>
    </xf>
    <xf numFmtId="1" fontId="21" fillId="10" borderId="4" xfId="0" applyNumberFormat="1" applyFont="1" applyFill="1" applyBorder="1" applyAlignment="1" applyProtection="1">
      <alignment horizontal="center" vertical="center" wrapText="1"/>
    </xf>
    <xf numFmtId="0" fontId="21" fillId="10" borderId="14" xfId="0" applyFont="1" applyFill="1" applyBorder="1" applyAlignment="1" applyProtection="1">
      <alignment horizontal="right" vertical="center" wrapText="1"/>
    </xf>
    <xf numFmtId="0" fontId="21" fillId="10" borderId="16" xfId="0" applyFont="1" applyFill="1" applyBorder="1" applyAlignment="1" applyProtection="1">
      <alignment horizontal="right" vertical="center" wrapText="1"/>
    </xf>
    <xf numFmtId="0" fontId="1" fillId="8" borderId="2" xfId="0" applyFont="1" applyFill="1" applyBorder="1" applyAlignment="1" applyProtection="1">
      <alignment horizontal="center" vertical="center" wrapText="1"/>
    </xf>
    <xf numFmtId="0" fontId="28" fillId="8" borderId="11" xfId="0" applyFont="1" applyFill="1" applyBorder="1" applyAlignment="1" applyProtection="1">
      <alignment horizontal="left" vertical="center" wrapText="1"/>
      <protection locked="0"/>
    </xf>
    <xf numFmtId="0" fontId="28" fillId="8" borderId="15" xfId="0" applyFont="1" applyFill="1" applyBorder="1" applyAlignment="1" applyProtection="1">
      <alignment horizontal="left" vertical="center" wrapText="1"/>
      <protection locked="0"/>
    </xf>
    <xf numFmtId="0" fontId="1" fillId="9" borderId="2" xfId="0" applyFont="1" applyFill="1" applyBorder="1" applyAlignment="1" applyProtection="1">
      <alignment horizontal="right" vertical="center" wrapText="1"/>
    </xf>
    <xf numFmtId="0" fontId="27" fillId="9" borderId="23" xfId="0" applyFont="1" applyFill="1" applyBorder="1" applyAlignment="1" applyProtection="1">
      <alignment horizontal="center" vertical="center" wrapText="1"/>
      <protection locked="0"/>
    </xf>
    <xf numFmtId="0" fontId="27" fillId="9" borderId="24" xfId="0" applyFont="1" applyFill="1" applyBorder="1" applyAlignment="1" applyProtection="1">
      <alignment vertical="center" wrapText="1"/>
    </xf>
    <xf numFmtId="0" fontId="30" fillId="0" borderId="2" xfId="0" applyFont="1" applyFill="1" applyBorder="1" applyAlignment="1" applyProtection="1">
      <alignment horizontal="right" vertical="center" wrapText="1"/>
    </xf>
    <xf numFmtId="0" fontId="30" fillId="0" borderId="11" xfId="0" applyFont="1" applyFill="1" applyBorder="1" applyAlignment="1" applyProtection="1">
      <alignment vertical="center" wrapText="1"/>
    </xf>
    <xf numFmtId="0" fontId="28" fillId="8" borderId="22" xfId="0" applyFont="1" applyFill="1" applyBorder="1" applyAlignment="1" applyProtection="1">
      <alignment horizontal="left" vertical="center" wrapText="1"/>
      <protection locked="0"/>
    </xf>
    <xf numFmtId="0" fontId="28" fillId="8" borderId="24" xfId="0" applyFont="1" applyFill="1" applyBorder="1" applyAlignment="1" applyProtection="1">
      <alignment horizontal="left" vertical="center" wrapText="1"/>
      <protection locked="0"/>
    </xf>
    <xf numFmtId="0" fontId="11" fillId="10" borderId="23" xfId="0" applyFont="1" applyFill="1" applyBorder="1" applyAlignment="1" applyProtection="1">
      <alignment horizontal="center" vertical="center" wrapText="1"/>
    </xf>
    <xf numFmtId="0" fontId="11" fillId="10" borderId="24" xfId="0" applyFont="1" applyFill="1" applyBorder="1" applyAlignment="1" applyProtection="1">
      <alignment horizontal="center" vertical="center" wrapText="1"/>
    </xf>
    <xf numFmtId="0" fontId="6" fillId="0" borderId="0" xfId="0" applyFont="1" applyAlignment="1">
      <alignment vertical="center"/>
    </xf>
    <xf numFmtId="0" fontId="1" fillId="0" borderId="24" xfId="0" applyFont="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29" fillId="10" borderId="23" xfId="0" applyFont="1" applyFill="1" applyBorder="1" applyAlignment="1" applyProtection="1">
      <alignment horizontal="center" vertical="center" wrapText="1"/>
    </xf>
    <xf numFmtId="0" fontId="29" fillId="10" borderId="24" xfId="0" applyFont="1" applyFill="1" applyBorder="1" applyAlignment="1" applyProtection="1">
      <alignment horizontal="center" vertical="center" wrapText="1"/>
    </xf>
    <xf numFmtId="0" fontId="31" fillId="0" borderId="0" xfId="0" applyFont="1" applyAlignment="1">
      <alignment vertical="center"/>
    </xf>
    <xf numFmtId="0" fontId="28" fillId="0" borderId="24" xfId="0" applyFont="1" applyBorder="1" applyAlignment="1" applyProtection="1">
      <alignment horizontal="center" vertical="center" wrapText="1"/>
    </xf>
    <xf numFmtId="0" fontId="28" fillId="2" borderId="24" xfId="0" applyFont="1" applyFill="1" applyBorder="1" applyAlignment="1" applyProtection="1">
      <alignment horizontal="center" vertical="center" wrapText="1"/>
    </xf>
    <xf numFmtId="0" fontId="1" fillId="7" borderId="2" xfId="0" applyFont="1" applyFill="1" applyBorder="1" applyAlignment="1" applyProtection="1">
      <alignment horizontal="right" vertical="center" wrapText="1"/>
    </xf>
    <xf numFmtId="0" fontId="27" fillId="7" borderId="23" xfId="0" applyFont="1" applyFill="1" applyBorder="1" applyAlignment="1" applyProtection="1">
      <alignment horizontal="center" vertical="center" wrapText="1"/>
      <protection locked="0"/>
    </xf>
    <xf numFmtId="0" fontId="27" fillId="7" borderId="24" xfId="0" applyFont="1" applyFill="1" applyBorder="1" applyAlignment="1" applyProtection="1">
      <alignment vertical="center" wrapText="1"/>
    </xf>
    <xf numFmtId="0" fontId="17" fillId="9" borderId="2" xfId="0" applyFont="1" applyFill="1" applyBorder="1" applyAlignment="1" applyProtection="1">
      <alignment horizontal="center" wrapText="1"/>
    </xf>
    <xf numFmtId="0" fontId="22" fillId="5" borderId="2" xfId="0" applyFont="1" applyFill="1" applyBorder="1" applyAlignment="1" applyProtection="1">
      <alignment vertical="center" wrapText="1"/>
    </xf>
    <xf numFmtId="0" fontId="22" fillId="5" borderId="2" xfId="0" applyFont="1" applyFill="1" applyBorder="1" applyAlignment="1" applyProtection="1">
      <alignment horizontal="center" vertical="center" wrapText="1"/>
    </xf>
    <xf numFmtId="0" fontId="28" fillId="8" borderId="11" xfId="0" applyFont="1" applyFill="1" applyBorder="1" applyAlignment="1" applyProtection="1">
      <alignment horizontal="left" vertical="center" wrapText="1"/>
      <protection locked="0"/>
    </xf>
    <xf numFmtId="0" fontId="29" fillId="10" borderId="11" xfId="0" applyFont="1" applyFill="1" applyBorder="1" applyAlignment="1" applyProtection="1">
      <alignment horizontal="center" vertical="center" wrapText="1"/>
    </xf>
    <xf numFmtId="0" fontId="29" fillId="10" borderId="22" xfId="0" applyFont="1" applyFill="1" applyBorder="1" applyAlignment="1" applyProtection="1">
      <alignment horizontal="center" vertical="center" wrapText="1"/>
    </xf>
    <xf numFmtId="0" fontId="28" fillId="9" borderId="7" xfId="0" applyFont="1" applyFill="1" applyBorder="1" applyAlignment="1" applyProtection="1">
      <alignment horizontal="left" vertical="center" wrapText="1"/>
      <protection locked="0"/>
    </xf>
    <xf numFmtId="0" fontId="28" fillId="8" borderId="11" xfId="0" applyFont="1" applyFill="1" applyBorder="1" applyAlignment="1" applyProtection="1">
      <alignment horizontal="left" vertical="center" wrapText="1"/>
      <protection locked="0"/>
    </xf>
    <xf numFmtId="1" fontId="1" fillId="9" borderId="11" xfId="0" applyNumberFormat="1" applyFont="1" applyFill="1" applyBorder="1" applyAlignment="1" applyProtection="1">
      <alignment vertical="center" wrapText="1"/>
    </xf>
    <xf numFmtId="1" fontId="1" fillId="7" borderId="11" xfId="0" applyNumberFormat="1" applyFont="1" applyFill="1" applyBorder="1" applyAlignment="1" applyProtection="1">
      <alignment vertical="center" wrapText="1"/>
    </xf>
    <xf numFmtId="1" fontId="2" fillId="9" borderId="23" xfId="0" applyNumberFormat="1" applyFont="1" applyFill="1" applyBorder="1" applyAlignment="1" applyProtection="1">
      <alignment horizontal="center" vertical="center" wrapText="1"/>
    </xf>
    <xf numFmtId="164" fontId="2" fillId="2" borderId="23" xfId="0" applyNumberFormat="1" applyFont="1" applyFill="1" applyBorder="1" applyAlignment="1" applyProtection="1">
      <alignment horizontal="center" vertical="center" wrapText="1"/>
    </xf>
    <xf numFmtId="164" fontId="2" fillId="2" borderId="24" xfId="0" applyNumberFormat="1" applyFont="1" applyFill="1" applyBorder="1" applyAlignment="1" applyProtection="1">
      <alignment horizontal="center" vertical="center" wrapText="1"/>
    </xf>
    <xf numFmtId="164" fontId="2" fillId="9" borderId="23" xfId="0" applyNumberFormat="1" applyFont="1" applyFill="1" applyBorder="1" applyAlignment="1" applyProtection="1">
      <alignment horizontal="center" vertical="center" wrapText="1"/>
    </xf>
    <xf numFmtId="1" fontId="2" fillId="0" borderId="24" xfId="0" applyNumberFormat="1" applyFont="1" applyBorder="1" applyAlignment="1" applyProtection="1">
      <alignment horizontal="center" vertical="center" wrapText="1"/>
    </xf>
    <xf numFmtId="1" fontId="28" fillId="9" borderId="23" xfId="0" applyNumberFormat="1" applyFont="1" applyFill="1" applyBorder="1" applyAlignment="1" applyProtection="1">
      <alignment horizontal="center" vertical="center" wrapText="1"/>
    </xf>
    <xf numFmtId="164" fontId="28" fillId="2" borderId="23" xfId="0" applyNumberFormat="1" applyFont="1" applyFill="1" applyBorder="1" applyAlignment="1" applyProtection="1">
      <alignment horizontal="center" vertical="center" wrapText="1"/>
    </xf>
    <xf numFmtId="164" fontId="1" fillId="2" borderId="23" xfId="0" applyNumberFormat="1" applyFont="1" applyFill="1" applyBorder="1" applyAlignment="1" applyProtection="1">
      <alignment horizontal="center" vertical="center" wrapText="1"/>
    </xf>
    <xf numFmtId="1" fontId="1" fillId="9" borderId="23" xfId="0" applyNumberFormat="1" applyFont="1" applyFill="1" applyBorder="1" applyAlignment="1" applyProtection="1">
      <alignment horizontal="center" vertical="center" wrapText="1"/>
    </xf>
    <xf numFmtId="0" fontId="13" fillId="0" borderId="0" xfId="0" applyFont="1" applyAlignment="1" applyProtection="1">
      <alignment horizontal="center" wrapText="1"/>
    </xf>
    <xf numFmtId="0" fontId="2" fillId="0" borderId="9" xfId="0" quotePrefix="1" applyFont="1" applyBorder="1" applyAlignment="1" applyProtection="1">
      <alignment wrapText="1"/>
    </xf>
    <xf numFmtId="0" fontId="1" fillId="0" borderId="1" xfId="0" applyFont="1" applyBorder="1" applyAlignment="1" applyProtection="1">
      <alignment horizontal="center" wrapText="1"/>
    </xf>
    <xf numFmtId="0" fontId="28" fillId="8" borderId="11" xfId="0" applyFont="1" applyFill="1" applyBorder="1" applyAlignment="1" applyProtection="1">
      <alignment horizontal="left" vertical="center" wrapText="1"/>
      <protection locked="0"/>
    </xf>
    <xf numFmtId="0" fontId="28" fillId="8" borderId="11" xfId="0" applyFont="1" applyFill="1" applyBorder="1" applyAlignment="1" applyProtection="1">
      <alignment horizontal="left" vertical="center" wrapText="1"/>
      <protection locked="0"/>
    </xf>
    <xf numFmtId="0" fontId="2" fillId="9" borderId="2" xfId="0" applyFont="1" applyFill="1" applyBorder="1" applyAlignment="1" applyProtection="1">
      <alignment horizontal="left" wrapText="1"/>
    </xf>
    <xf numFmtId="0" fontId="2" fillId="0" borderId="2" xfId="0" applyFont="1" applyFill="1" applyBorder="1" applyAlignment="1" applyProtection="1">
      <alignment horizontal="center" wrapText="1"/>
    </xf>
    <xf numFmtId="0" fontId="2" fillId="9"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17" fillId="0" borderId="2" xfId="0" applyFont="1" applyFill="1" applyBorder="1" applyAlignment="1" applyProtection="1">
      <alignment horizontal="center" vertical="center" wrapText="1"/>
    </xf>
    <xf numFmtId="0" fontId="25" fillId="0" borderId="19" xfId="0" applyFont="1" applyFill="1" applyBorder="1" applyAlignment="1" applyProtection="1">
      <alignment horizontal="right" vertical="center" wrapText="1"/>
    </xf>
    <xf numFmtId="1" fontId="25" fillId="0" borderId="18" xfId="0" applyNumberFormat="1" applyFont="1" applyFill="1" applyBorder="1" applyAlignment="1" applyProtection="1">
      <alignment horizontal="center" vertical="center" wrapText="1"/>
    </xf>
    <xf numFmtId="0" fontId="28" fillId="8" borderId="2" xfId="0" applyFont="1" applyFill="1" applyBorder="1" applyAlignment="1" applyProtection="1">
      <alignment horizontal="left" vertical="center" wrapText="1"/>
      <protection locked="0"/>
    </xf>
    <xf numFmtId="0" fontId="5" fillId="0" borderId="7" xfId="0" applyFont="1" applyBorder="1" applyAlignment="1">
      <alignment vertical="center"/>
    </xf>
    <xf numFmtId="0" fontId="5" fillId="0" borderId="30" xfId="0" applyFont="1" applyBorder="1" applyAlignment="1">
      <alignment vertical="center"/>
    </xf>
    <xf numFmtId="0" fontId="5" fillId="0" borderId="2" xfId="0" applyFont="1" applyBorder="1" applyAlignment="1">
      <alignment vertical="center"/>
    </xf>
    <xf numFmtId="0" fontId="21" fillId="6" borderId="2" xfId="0" applyFont="1" applyFill="1" applyBorder="1" applyAlignment="1" applyProtection="1">
      <alignment horizontal="center" vertical="center" wrapText="1"/>
      <protection locked="0"/>
    </xf>
    <xf numFmtId="0" fontId="21" fillId="10" borderId="2" xfId="0" applyFont="1" applyFill="1" applyBorder="1" applyAlignment="1" applyProtection="1">
      <alignment horizontal="center" vertical="center" wrapText="1"/>
    </xf>
    <xf numFmtId="0" fontId="27" fillId="9" borderId="31" xfId="0" applyFont="1" applyFill="1" applyBorder="1" applyAlignment="1" applyProtection="1">
      <alignment horizontal="center" vertical="center" wrapText="1"/>
      <protection locked="0"/>
    </xf>
    <xf numFmtId="0" fontId="5" fillId="0" borderId="24" xfId="0" applyFont="1" applyBorder="1" applyAlignment="1">
      <alignment vertical="center"/>
    </xf>
    <xf numFmtId="0" fontId="28" fillId="8" borderId="30" xfId="0" applyFont="1" applyFill="1" applyBorder="1" applyAlignment="1" applyProtection="1">
      <alignment horizontal="left" vertical="center" wrapText="1"/>
      <protection locked="0"/>
    </xf>
    <xf numFmtId="0" fontId="28" fillId="8" borderId="11" xfId="0" applyFont="1" applyFill="1" applyBorder="1" applyAlignment="1" applyProtection="1">
      <alignment horizontal="left" vertical="center" wrapText="1"/>
      <protection locked="0"/>
    </xf>
    <xf numFmtId="0" fontId="28" fillId="8" borderId="15" xfId="0" applyFont="1" applyFill="1" applyBorder="1" applyAlignment="1" applyProtection="1">
      <alignment horizontal="left" vertical="center" wrapText="1"/>
      <protection locked="0"/>
    </xf>
    <xf numFmtId="0" fontId="28" fillId="8" borderId="6" xfId="0" applyFont="1" applyFill="1" applyBorder="1" applyAlignment="1" applyProtection="1">
      <alignment horizontal="left" vertical="center" wrapText="1"/>
      <protection locked="0"/>
    </xf>
    <xf numFmtId="0" fontId="28" fillId="8" borderId="6" xfId="0" applyFont="1" applyFill="1" applyBorder="1" applyAlignment="1" applyProtection="1">
      <alignment horizontal="left" vertical="center" wrapText="1"/>
      <protection locked="0"/>
    </xf>
    <xf numFmtId="0" fontId="5" fillId="0" borderId="29" xfId="0" applyFont="1" applyBorder="1" applyAlignment="1">
      <alignment vertical="center"/>
    </xf>
    <xf numFmtId="1" fontId="17" fillId="9" borderId="2" xfId="0" applyNumberFormat="1" applyFont="1" applyFill="1" applyBorder="1" applyAlignment="1" applyProtection="1">
      <alignment horizontal="center" vertical="center" wrapText="1"/>
    </xf>
    <xf numFmtId="0" fontId="21" fillId="6" borderId="0" xfId="0" applyFont="1" applyFill="1" applyBorder="1" applyAlignment="1" applyProtection="1">
      <alignment vertical="center" wrapText="1"/>
    </xf>
    <xf numFmtId="0" fontId="2" fillId="0" borderId="0" xfId="2"/>
    <xf numFmtId="0" fontId="2" fillId="0" borderId="0" xfId="2" applyProtection="1"/>
    <xf numFmtId="0" fontId="2" fillId="0" borderId="0" xfId="2" applyFont="1" applyProtection="1"/>
    <xf numFmtId="0" fontId="13" fillId="0" borderId="0" xfId="2" applyFont="1" applyBorder="1" applyAlignment="1" applyProtection="1">
      <alignment horizontal="center" vertical="center"/>
    </xf>
    <xf numFmtId="0" fontId="14" fillId="0" borderId="0" xfId="2" applyFont="1" applyBorder="1" applyAlignment="1" applyProtection="1">
      <alignment horizontal="center" vertical="center" wrapText="1"/>
    </xf>
    <xf numFmtId="0" fontId="1" fillId="0" borderId="0" xfId="2" applyFont="1" applyFill="1" applyBorder="1" applyAlignment="1" applyProtection="1">
      <alignment horizontal="center" vertical="center"/>
      <protection locked="0"/>
    </xf>
    <xf numFmtId="0" fontId="13" fillId="7" borderId="32" xfId="2" applyFont="1" applyFill="1" applyBorder="1" applyAlignment="1" applyProtection="1">
      <alignment horizontal="center" vertical="center" wrapText="1"/>
    </xf>
    <xf numFmtId="0" fontId="33" fillId="0" borderId="0" xfId="2" applyFont="1" applyAlignment="1">
      <alignment horizontal="center" vertical="center"/>
    </xf>
    <xf numFmtId="0" fontId="2" fillId="0" borderId="0" xfId="2" applyFont="1" applyAlignment="1">
      <alignment horizontal="justify" vertical="center"/>
    </xf>
    <xf numFmtId="0" fontId="34" fillId="0" borderId="0" xfId="2" applyFont="1" applyAlignment="1">
      <alignment horizontal="center" vertical="center"/>
    </xf>
    <xf numFmtId="0" fontId="9" fillId="0" borderId="0" xfId="2" applyFont="1" applyAlignment="1">
      <alignment vertical="center"/>
    </xf>
    <xf numFmtId="0" fontId="13" fillId="0" borderId="0" xfId="2" applyFont="1" applyBorder="1" applyAlignment="1" applyProtection="1">
      <alignment vertical="center" wrapText="1"/>
    </xf>
    <xf numFmtId="0" fontId="2" fillId="0" borderId="2" xfId="2" applyBorder="1"/>
    <xf numFmtId="0" fontId="28" fillId="8" borderId="33" xfId="0" applyFont="1" applyFill="1" applyBorder="1" applyAlignment="1" applyProtection="1">
      <alignment horizontal="left" vertical="center" wrapText="1"/>
      <protection locked="0"/>
    </xf>
    <xf numFmtId="1" fontId="2" fillId="2" borderId="23" xfId="0" applyNumberFormat="1" applyFont="1" applyFill="1" applyBorder="1" applyAlignment="1" applyProtection="1">
      <alignment horizontal="center" vertical="center" wrapText="1"/>
    </xf>
    <xf numFmtId="0" fontId="9" fillId="0" borderId="11" xfId="0" applyFont="1" applyBorder="1" applyAlignment="1"/>
    <xf numFmtId="0" fontId="9" fillId="0" borderId="6" xfId="0" applyFont="1" applyBorder="1" applyAlignment="1"/>
    <xf numFmtId="0" fontId="28" fillId="0" borderId="24" xfId="0" applyFont="1" applyFill="1" applyBorder="1" applyAlignment="1" applyProtection="1">
      <alignment horizontal="left" vertical="center" wrapText="1"/>
      <protection locked="0"/>
    </xf>
    <xf numFmtId="0" fontId="28" fillId="8" borderId="11" xfId="0" applyFont="1" applyFill="1" applyBorder="1" applyAlignment="1" applyProtection="1">
      <alignment horizontal="left" vertical="center" wrapText="1"/>
      <protection locked="0"/>
    </xf>
    <xf numFmtId="0" fontId="28" fillId="8" borderId="15" xfId="0" applyFont="1" applyFill="1" applyBorder="1" applyAlignment="1" applyProtection="1">
      <alignment horizontal="left" vertical="center" wrapText="1"/>
      <protection locked="0"/>
    </xf>
    <xf numFmtId="0" fontId="27" fillId="9" borderId="6" xfId="0" applyFont="1" applyFill="1" applyBorder="1" applyAlignment="1" applyProtection="1">
      <alignment horizontal="center" vertical="center" wrapText="1"/>
      <protection locked="0"/>
    </xf>
    <xf numFmtId="0" fontId="2" fillId="9" borderId="21" xfId="0" applyFont="1" applyFill="1" applyBorder="1" applyAlignment="1" applyProtection="1">
      <alignment horizontal="center" vertical="center" wrapText="1"/>
      <protection locked="0"/>
    </xf>
    <xf numFmtId="0" fontId="21" fillId="10" borderId="11" xfId="0" applyFont="1" applyFill="1" applyBorder="1" applyAlignment="1" applyProtection="1">
      <alignment horizontal="center" vertical="center" wrapText="1"/>
    </xf>
    <xf numFmtId="0" fontId="27" fillId="8" borderId="11" xfId="0" applyFont="1" applyFill="1" applyBorder="1" applyAlignment="1" applyProtection="1">
      <alignment horizontal="left" vertical="center" wrapText="1"/>
      <protection locked="0"/>
    </xf>
    <xf numFmtId="0" fontId="5" fillId="0" borderId="36" xfId="0" applyFont="1" applyBorder="1" applyAlignment="1">
      <alignment vertical="center"/>
    </xf>
    <xf numFmtId="0" fontId="2" fillId="2" borderId="37" xfId="0" applyFont="1" applyFill="1" applyBorder="1" applyAlignment="1" applyProtection="1">
      <alignment horizontal="center" vertical="center" wrapText="1"/>
    </xf>
    <xf numFmtId="0" fontId="5" fillId="0" borderId="38" xfId="0" applyFont="1" applyBorder="1" applyAlignment="1">
      <alignment vertical="center"/>
    </xf>
    <xf numFmtId="0" fontId="11" fillId="6" borderId="23" xfId="0" applyFont="1" applyFill="1" applyBorder="1" applyAlignment="1" applyProtection="1">
      <alignment vertical="center" wrapText="1"/>
    </xf>
    <xf numFmtId="164" fontId="2" fillId="2" borderId="44" xfId="0" applyNumberFormat="1" applyFont="1" applyFill="1" applyBorder="1" applyAlignment="1" applyProtection="1">
      <alignment horizontal="center" vertical="center" wrapText="1"/>
    </xf>
    <xf numFmtId="0" fontId="0" fillId="0" borderId="0" xfId="0" applyAlignment="1">
      <alignment horizontal="center"/>
    </xf>
    <xf numFmtId="0" fontId="5" fillId="0" borderId="0" xfId="0" applyFont="1" applyAlignment="1">
      <alignment horizontal="center"/>
    </xf>
    <xf numFmtId="0" fontId="21" fillId="10" borderId="23" xfId="0" applyFont="1" applyFill="1" applyBorder="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center"/>
    </xf>
    <xf numFmtId="0" fontId="7" fillId="0" borderId="5" xfId="0" applyFont="1" applyBorder="1" applyAlignment="1" applyProtection="1">
      <alignment horizontal="center" vertical="center"/>
      <protection locked="0"/>
    </xf>
    <xf numFmtId="0" fontId="27" fillId="0" borderId="0" xfId="0" applyFont="1" applyProtection="1"/>
    <xf numFmtId="0" fontId="25" fillId="0" borderId="34" xfId="0" applyFont="1" applyFill="1" applyBorder="1" applyAlignment="1" applyProtection="1">
      <alignment horizontal="right" vertical="center" wrapText="1"/>
    </xf>
    <xf numFmtId="0" fontId="25" fillId="0" borderId="39" xfId="0" applyFont="1" applyFill="1" applyBorder="1" applyAlignment="1" applyProtection="1">
      <alignment vertical="center" wrapText="1"/>
    </xf>
    <xf numFmtId="0" fontId="2" fillId="9" borderId="23" xfId="0" applyFont="1" applyFill="1" applyBorder="1" applyAlignment="1" applyProtection="1">
      <alignment horizontal="right" vertical="center" wrapText="1"/>
    </xf>
    <xf numFmtId="1" fontId="2" fillId="9" borderId="11" xfId="0" applyNumberFormat="1" applyFont="1" applyFill="1" applyBorder="1" applyAlignment="1" applyProtection="1">
      <alignment vertical="center" wrapText="1"/>
    </xf>
    <xf numFmtId="0" fontId="17" fillId="9" borderId="23" xfId="0" applyFont="1" applyFill="1" applyBorder="1" applyAlignment="1" applyProtection="1">
      <alignment horizontal="center" vertical="center" wrapText="1"/>
      <protection locked="0"/>
    </xf>
    <xf numFmtId="0" fontId="17" fillId="9" borderId="24" xfId="0" applyFont="1" applyFill="1" applyBorder="1" applyAlignment="1" applyProtection="1">
      <alignment vertical="center" wrapText="1"/>
    </xf>
    <xf numFmtId="0" fontId="17" fillId="9" borderId="34" xfId="0" applyFont="1" applyFill="1" applyBorder="1" applyAlignment="1" applyProtection="1">
      <alignment horizontal="center" vertical="center" wrapText="1"/>
      <protection locked="0"/>
    </xf>
    <xf numFmtId="0" fontId="17" fillId="9" borderId="35" xfId="0" applyFont="1" applyFill="1" applyBorder="1" applyAlignment="1" applyProtection="1">
      <alignment horizontal="center" vertical="center" wrapText="1"/>
      <protection locked="0"/>
    </xf>
    <xf numFmtId="0" fontId="27" fillId="9" borderId="45" xfId="0" applyFont="1" applyFill="1" applyBorder="1" applyAlignment="1" applyProtection="1">
      <alignment horizontal="center" vertical="center" wrapText="1"/>
      <protection locked="0"/>
    </xf>
    <xf numFmtId="0" fontId="27" fillId="9" borderId="46" xfId="0" applyFont="1" applyFill="1" applyBorder="1" applyAlignment="1" applyProtection="1">
      <alignment horizontal="center" vertical="center" wrapText="1"/>
      <protection locked="0"/>
    </xf>
    <xf numFmtId="0" fontId="27" fillId="9" borderId="47" xfId="0" applyFont="1" applyFill="1" applyBorder="1" applyAlignment="1" applyProtection="1">
      <alignment horizontal="center" vertical="center" wrapText="1"/>
      <protection locked="0"/>
    </xf>
    <xf numFmtId="0" fontId="5" fillId="0" borderId="48" xfId="0" applyFont="1" applyBorder="1" applyAlignment="1">
      <alignment vertical="center"/>
    </xf>
    <xf numFmtId="0" fontId="5" fillId="0" borderId="9" xfId="0" applyFont="1" applyBorder="1" applyAlignment="1">
      <alignment vertical="center"/>
    </xf>
    <xf numFmtId="0" fontId="2" fillId="9" borderId="48" xfId="0" applyFont="1" applyFill="1" applyBorder="1" applyAlignment="1" applyProtection="1">
      <alignment horizontal="center" vertical="center" wrapText="1"/>
      <protection locked="0"/>
    </xf>
    <xf numFmtId="0" fontId="5" fillId="0" borderId="0" xfId="0" applyFont="1" applyBorder="1" applyAlignment="1">
      <alignment vertical="center"/>
    </xf>
    <xf numFmtId="0" fontId="21" fillId="10" borderId="3" xfId="0" applyFont="1" applyFill="1" applyBorder="1" applyAlignment="1" applyProtection="1">
      <alignment horizontal="center" vertical="center" wrapText="1"/>
    </xf>
    <xf numFmtId="0" fontId="21" fillId="10" borderId="49" xfId="0" applyFont="1" applyFill="1" applyBorder="1" applyAlignment="1" applyProtection="1">
      <alignment horizontal="center" vertical="center" wrapText="1"/>
    </xf>
    <xf numFmtId="0" fontId="21" fillId="10" borderId="50" xfId="0" applyFont="1" applyFill="1" applyBorder="1" applyAlignment="1" applyProtection="1">
      <alignment horizontal="center" vertical="center" wrapText="1"/>
    </xf>
    <xf numFmtId="0" fontId="5" fillId="0" borderId="1" xfId="0" applyFont="1" applyBorder="1" applyAlignment="1">
      <alignment vertical="center"/>
    </xf>
    <xf numFmtId="0" fontId="24" fillId="6" borderId="0" xfId="0" applyFont="1" applyFill="1" applyBorder="1" applyAlignment="1">
      <alignment vertical="center"/>
    </xf>
    <xf numFmtId="0" fontId="2" fillId="9" borderId="6" xfId="0" applyFont="1" applyFill="1" applyBorder="1" applyAlignment="1" applyProtection="1">
      <alignment horizontal="center" vertical="center" wrapText="1"/>
      <protection locked="0"/>
    </xf>
    <xf numFmtId="0" fontId="21" fillId="10" borderId="6" xfId="0" applyFont="1" applyFill="1" applyBorder="1" applyAlignment="1" applyProtection="1">
      <alignment horizontal="center" vertical="center" wrapText="1"/>
    </xf>
    <xf numFmtId="164" fontId="2" fillId="9" borderId="6" xfId="0" applyNumberFormat="1"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0" fillId="0" borderId="45" xfId="0" applyFont="1" applyFill="1" applyBorder="1" applyAlignment="1" applyProtection="1">
      <alignment horizontal="right" vertical="center" wrapText="1"/>
    </xf>
    <xf numFmtId="0" fontId="30" fillId="0" borderId="51" xfId="0" applyFont="1" applyFill="1" applyBorder="1" applyAlignment="1" applyProtection="1">
      <alignment vertical="center" wrapText="1"/>
    </xf>
    <xf numFmtId="0" fontId="1" fillId="9" borderId="48" xfId="0" applyFont="1" applyFill="1" applyBorder="1" applyAlignment="1" applyProtection="1">
      <alignment horizontal="right" vertical="center" wrapText="1"/>
    </xf>
    <xf numFmtId="0" fontId="27" fillId="9" borderId="33" xfId="0" applyFont="1" applyFill="1" applyBorder="1" applyAlignment="1" applyProtection="1">
      <alignment vertical="center" wrapText="1"/>
    </xf>
    <xf numFmtId="0" fontId="11" fillId="6" borderId="48" xfId="0" applyFont="1" applyFill="1" applyBorder="1" applyAlignment="1" applyProtection="1">
      <alignment vertical="center" wrapText="1"/>
    </xf>
    <xf numFmtId="0" fontId="21" fillId="6" borderId="33" xfId="0" applyFont="1" applyFill="1" applyBorder="1" applyAlignment="1" applyProtection="1">
      <alignment vertical="center" wrapText="1"/>
    </xf>
    <xf numFmtId="0" fontId="2" fillId="0" borderId="33" xfId="0" applyFont="1" applyBorder="1" applyAlignment="1" applyProtection="1">
      <alignment horizontal="center" vertical="center" wrapText="1"/>
      <protection locked="0"/>
    </xf>
    <xf numFmtId="0" fontId="28" fillId="8" borderId="55" xfId="0" applyFont="1" applyFill="1" applyBorder="1" applyAlignment="1" applyProtection="1">
      <alignment horizontal="left" vertical="center" wrapText="1"/>
      <protection locked="0"/>
    </xf>
    <xf numFmtId="0" fontId="21" fillId="10" borderId="33" xfId="0" applyFont="1" applyFill="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0" fillId="0" borderId="0" xfId="0" applyAlignment="1">
      <alignment horizontal="center"/>
    </xf>
    <xf numFmtId="0" fontId="13" fillId="7" borderId="32" xfId="2" applyFont="1" applyFill="1" applyBorder="1" applyAlignment="1" applyProtection="1">
      <alignment horizontal="center" vertical="center" wrapText="1"/>
    </xf>
    <xf numFmtId="0" fontId="13" fillId="0" borderId="0" xfId="2" applyFont="1" applyBorder="1" applyAlignment="1" applyProtection="1">
      <alignment horizontal="left" vertical="center" wrapText="1"/>
    </xf>
    <xf numFmtId="0" fontId="13" fillId="7" borderId="0" xfId="2" applyFont="1" applyFill="1" applyBorder="1" applyAlignment="1" applyProtection="1">
      <alignment horizontal="center" vertical="center" wrapText="1"/>
    </xf>
    <xf numFmtId="0" fontId="15" fillId="0" borderId="11" xfId="2" applyFont="1" applyBorder="1" applyAlignment="1" applyProtection="1">
      <alignment horizontal="center"/>
    </xf>
    <xf numFmtId="0" fontId="15" fillId="0" borderId="15" xfId="2" applyFont="1" applyBorder="1" applyAlignment="1" applyProtection="1">
      <alignment horizontal="center"/>
    </xf>
    <xf numFmtId="0" fontId="15" fillId="0" borderId="6" xfId="2" applyFont="1" applyBorder="1" applyAlignment="1" applyProtection="1">
      <alignment horizontal="center"/>
    </xf>
    <xf numFmtId="0" fontId="2" fillId="0" borderId="11" xfId="2" applyBorder="1" applyAlignment="1">
      <alignment horizontal="center"/>
    </xf>
    <xf numFmtId="0" fontId="2" fillId="0" borderId="15" xfId="2" applyBorder="1" applyAlignment="1">
      <alignment horizontal="center"/>
    </xf>
    <xf numFmtId="0" fontId="2" fillId="0" borderId="6" xfId="2" applyBorder="1" applyAlignment="1">
      <alignment horizontal="center"/>
    </xf>
    <xf numFmtId="0" fontId="0" fillId="0" borderId="0" xfId="0" applyAlignment="1">
      <alignment horizontal="center"/>
    </xf>
    <xf numFmtId="0" fontId="17" fillId="5" borderId="16" xfId="2" applyFont="1" applyFill="1" applyBorder="1" applyAlignment="1">
      <alignment horizontal="left" vertical="center" wrapText="1"/>
    </xf>
    <xf numFmtId="0" fontId="17" fillId="5" borderId="14" xfId="2" applyFont="1" applyFill="1" applyBorder="1" applyAlignment="1">
      <alignment horizontal="left" vertical="center" wrapText="1"/>
    </xf>
    <xf numFmtId="0" fontId="17" fillId="5" borderId="12" xfId="2" applyFont="1" applyFill="1" applyBorder="1" applyAlignment="1">
      <alignment horizontal="left" vertical="center" wrapText="1"/>
    </xf>
    <xf numFmtId="0" fontId="9" fillId="0" borderId="0" xfId="2" applyFont="1" applyBorder="1" applyAlignment="1" applyProtection="1">
      <alignment horizontal="center"/>
    </xf>
    <xf numFmtId="0" fontId="17" fillId="0" borderId="0" xfId="2" applyFont="1" applyBorder="1" applyAlignment="1" applyProtection="1">
      <alignment horizontal="center"/>
    </xf>
    <xf numFmtId="0" fontId="1" fillId="0" borderId="2" xfId="2" applyFont="1" applyFill="1" applyBorder="1" applyAlignment="1" applyProtection="1">
      <alignment horizontal="center" vertical="center" wrapText="1"/>
    </xf>
    <xf numFmtId="0" fontId="32" fillId="0" borderId="0" xfId="2" applyFont="1" applyAlignment="1">
      <alignment horizontal="center" vertical="center"/>
    </xf>
    <xf numFmtId="0" fontId="33" fillId="0" borderId="0" xfId="2" applyFont="1" applyAlignment="1">
      <alignment horizontal="center" vertical="center"/>
    </xf>
    <xf numFmtId="0" fontId="9" fillId="8" borderId="11" xfId="0" applyFont="1" applyFill="1" applyBorder="1" applyAlignment="1" applyProtection="1">
      <alignment horizontal="left" vertical="center" wrapText="1"/>
    </xf>
    <xf numFmtId="0" fontId="9" fillId="8" borderId="6" xfId="0" applyFont="1" applyFill="1" applyBorder="1" applyAlignment="1" applyProtection="1">
      <alignment horizontal="left" vertical="center" wrapText="1"/>
    </xf>
    <xf numFmtId="0" fontId="8" fillId="7" borderId="11" xfId="0" applyFont="1" applyFill="1" applyBorder="1" applyAlignment="1" applyProtection="1">
      <alignment horizontal="left" vertical="center" wrapText="1"/>
    </xf>
    <xf numFmtId="0" fontId="8" fillId="7" borderId="6" xfId="0" applyFont="1" applyFill="1" applyBorder="1" applyAlignment="1" applyProtection="1">
      <alignment horizontal="left" vertical="center" wrapText="1"/>
    </xf>
    <xf numFmtId="0" fontId="1" fillId="9" borderId="2"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xf>
    <xf numFmtId="0" fontId="16" fillId="9" borderId="2" xfId="0" applyFont="1" applyFill="1" applyBorder="1" applyAlignment="1" applyProtection="1">
      <alignment horizontal="center"/>
      <protection locked="0"/>
    </xf>
    <xf numFmtId="0" fontId="13" fillId="0" borderId="2" xfId="0" applyFont="1" applyBorder="1" applyAlignment="1" applyProtection="1">
      <alignment horizontal="center" vertical="center"/>
    </xf>
    <xf numFmtId="0" fontId="1" fillId="3" borderId="2"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5" fillId="0" borderId="0" xfId="0" applyFont="1" applyAlignment="1" applyProtection="1">
      <alignment horizontal="left"/>
    </xf>
    <xf numFmtId="0" fontId="21" fillId="10" borderId="11" xfId="0" applyFont="1" applyFill="1" applyBorder="1" applyAlignment="1" applyProtection="1">
      <alignment horizontal="center" vertical="center"/>
    </xf>
    <xf numFmtId="0" fontId="21" fillId="10" borderId="15" xfId="0" applyFont="1" applyFill="1" applyBorder="1" applyAlignment="1" applyProtection="1">
      <alignment horizontal="center" vertical="center"/>
    </xf>
    <xf numFmtId="0" fontId="21" fillId="10" borderId="6" xfId="0" applyFont="1" applyFill="1" applyBorder="1" applyAlignment="1" applyProtection="1">
      <alignment horizontal="center" vertical="center"/>
    </xf>
    <xf numFmtId="0" fontId="27" fillId="7" borderId="16" xfId="0" applyFont="1" applyFill="1" applyBorder="1" applyAlignment="1" applyProtection="1">
      <alignment horizontal="center" vertical="center"/>
      <protection locked="0"/>
    </xf>
    <xf numFmtId="0" fontId="27" fillId="7" borderId="14" xfId="0" applyFont="1" applyFill="1" applyBorder="1" applyAlignment="1" applyProtection="1">
      <alignment horizontal="center" vertical="center"/>
      <protection locked="0"/>
    </xf>
    <xf numFmtId="0" fontId="27" fillId="7" borderId="12" xfId="0" applyFont="1" applyFill="1" applyBorder="1" applyAlignment="1" applyProtection="1">
      <alignment horizontal="center" vertical="center"/>
      <protection locked="0"/>
    </xf>
    <xf numFmtId="0" fontId="7" fillId="0" borderId="0" xfId="0" quotePrefix="1" applyFont="1" applyBorder="1" applyAlignment="1" applyProtection="1">
      <alignment horizontal="left" vertical="center" wrapText="1"/>
      <protection locked="0"/>
    </xf>
    <xf numFmtId="0" fontId="2" fillId="0" borderId="0" xfId="0" quotePrefix="1" applyFont="1" applyBorder="1" applyAlignment="1" applyProtection="1">
      <alignment horizontal="left" vertical="center" wrapText="1"/>
      <protection locked="0"/>
    </xf>
    <xf numFmtId="0" fontId="25" fillId="0" borderId="20" xfId="0" applyFont="1" applyFill="1" applyBorder="1" applyAlignment="1" applyProtection="1">
      <alignment horizontal="right" vertical="center" wrapText="1"/>
    </xf>
    <xf numFmtId="0" fontId="25" fillId="0" borderId="14" xfId="0" applyFont="1" applyFill="1" applyBorder="1" applyAlignment="1" applyProtection="1">
      <alignment horizontal="right" vertical="center" wrapText="1"/>
    </xf>
    <xf numFmtId="0" fontId="25" fillId="0" borderId="19" xfId="0" applyFont="1" applyFill="1" applyBorder="1" applyAlignment="1" applyProtection="1">
      <alignment horizontal="right" vertical="center" wrapText="1"/>
    </xf>
    <xf numFmtId="0" fontId="13" fillId="0" borderId="0" xfId="0" applyFont="1" applyAlignment="1" applyProtection="1">
      <alignment horizontal="left" wrapText="1"/>
    </xf>
    <xf numFmtId="0" fontId="17" fillId="7" borderId="17" xfId="0" applyFont="1" applyFill="1" applyBorder="1" applyAlignment="1" applyProtection="1">
      <alignment horizontal="center" vertical="center" wrapText="1"/>
    </xf>
    <xf numFmtId="0" fontId="17" fillId="7" borderId="7" xfId="0" applyFont="1" applyFill="1" applyBorder="1" applyAlignment="1" applyProtection="1">
      <alignment horizontal="center" vertical="center" wrapText="1"/>
    </xf>
    <xf numFmtId="0" fontId="21" fillId="10" borderId="3" xfId="0" applyFont="1" applyFill="1" applyBorder="1" applyAlignment="1" applyProtection="1">
      <alignment horizontal="right" vertical="center" wrapText="1"/>
    </xf>
    <xf numFmtId="0" fontId="21" fillId="10" borderId="4" xfId="0" applyFont="1" applyFill="1" applyBorder="1" applyAlignment="1" applyProtection="1">
      <alignment horizontal="right" vertical="center" wrapText="1"/>
    </xf>
    <xf numFmtId="0" fontId="17" fillId="7"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6" fillId="7" borderId="2" xfId="0" applyFont="1" applyFill="1" applyBorder="1" applyAlignment="1" applyProtection="1">
      <alignment horizontal="center" vertical="center" wrapText="1"/>
    </xf>
    <xf numFmtId="0" fontId="27" fillId="7" borderId="26" xfId="0" applyFont="1" applyFill="1" applyBorder="1" applyAlignment="1" applyProtection="1">
      <alignment horizontal="center" vertical="center"/>
      <protection locked="0"/>
    </xf>
    <xf numFmtId="0" fontId="27" fillId="7" borderId="27" xfId="0" applyFont="1" applyFill="1" applyBorder="1" applyAlignment="1" applyProtection="1">
      <alignment horizontal="center" vertical="center"/>
      <protection locked="0"/>
    </xf>
    <xf numFmtId="0" fontId="27" fillId="7" borderId="28" xfId="0" applyFont="1" applyFill="1" applyBorder="1" applyAlignment="1" applyProtection="1">
      <alignment horizontal="center" vertical="center"/>
      <protection locked="0"/>
    </xf>
    <xf numFmtId="0" fontId="7" fillId="0" borderId="10" xfId="0" quotePrefix="1" applyFont="1" applyBorder="1" applyAlignment="1" applyProtection="1">
      <alignment horizontal="left" vertical="center" wrapText="1"/>
      <protection locked="0"/>
    </xf>
    <xf numFmtId="0" fontId="9" fillId="0" borderId="11" xfId="0" applyFont="1" applyBorder="1" applyAlignment="1">
      <alignment horizontal="left"/>
    </xf>
    <xf numFmtId="0" fontId="9" fillId="0" borderId="6" xfId="0" applyFont="1" applyBorder="1" applyAlignment="1">
      <alignment horizontal="left"/>
    </xf>
    <xf numFmtId="0" fontId="17" fillId="7" borderId="40" xfId="0" applyFont="1" applyFill="1" applyBorder="1" applyAlignment="1" applyProtection="1">
      <alignment horizontal="center" vertical="center" wrapText="1"/>
    </xf>
    <xf numFmtId="0" fontId="17" fillId="7" borderId="41" xfId="0" applyFont="1" applyFill="1" applyBorder="1" applyAlignment="1" applyProtection="1">
      <alignment horizontal="center" vertical="center" wrapText="1"/>
    </xf>
    <xf numFmtId="0" fontId="28" fillId="2" borderId="42" xfId="0" applyFont="1" applyFill="1" applyBorder="1" applyAlignment="1" applyProtection="1">
      <alignment horizontal="center" vertical="center" wrapText="1"/>
    </xf>
    <xf numFmtId="0" fontId="28" fillId="2" borderId="43" xfId="0" applyFont="1" applyFill="1" applyBorder="1" applyAlignment="1" applyProtection="1">
      <alignment horizontal="center" vertical="center" wrapText="1"/>
    </xf>
    <xf numFmtId="0" fontId="28" fillId="8" borderId="21" xfId="0" applyFont="1" applyFill="1" applyBorder="1" applyAlignment="1" applyProtection="1">
      <alignment horizontal="left" vertical="center" wrapText="1"/>
      <protection locked="0"/>
    </xf>
    <xf numFmtId="0" fontId="28" fillId="8" borderId="15" xfId="0" applyFont="1" applyFill="1" applyBorder="1" applyAlignment="1" applyProtection="1">
      <alignment horizontal="left" vertical="center" wrapText="1"/>
      <protection locked="0"/>
    </xf>
    <xf numFmtId="0" fontId="29" fillId="10" borderId="21" xfId="0" applyFont="1" applyFill="1" applyBorder="1" applyAlignment="1" applyProtection="1">
      <alignment horizontal="center" vertical="center" wrapText="1"/>
    </xf>
    <xf numFmtId="0" fontId="29" fillId="10" borderId="22" xfId="0" applyFont="1" applyFill="1" applyBorder="1" applyAlignment="1" applyProtection="1">
      <alignment horizontal="center" vertical="center" wrapText="1"/>
    </xf>
    <xf numFmtId="0" fontId="28" fillId="9" borderId="21" xfId="0" applyFont="1" applyFill="1" applyBorder="1" applyAlignment="1" applyProtection="1">
      <alignment horizontal="center" vertical="center" wrapText="1"/>
    </xf>
    <xf numFmtId="0" fontId="28" fillId="9" borderId="22" xfId="0" applyFont="1" applyFill="1" applyBorder="1" applyAlignment="1" applyProtection="1">
      <alignment horizontal="center" vertical="center" wrapText="1"/>
    </xf>
    <xf numFmtId="0" fontId="9" fillId="0" borderId="15" xfId="0" applyFont="1" applyBorder="1" applyAlignment="1">
      <alignment horizontal="left"/>
    </xf>
    <xf numFmtId="0" fontId="27" fillId="7" borderId="21" xfId="0" applyFont="1" applyFill="1" applyBorder="1" applyAlignment="1" applyProtection="1">
      <alignment horizontal="center" vertical="center" wrapText="1"/>
    </xf>
    <xf numFmtId="0" fontId="27" fillId="7" borderId="22" xfId="0" applyFont="1" applyFill="1" applyBorder="1" applyAlignment="1" applyProtection="1">
      <alignment horizontal="center" vertical="center" wrapText="1"/>
    </xf>
    <xf numFmtId="0" fontId="28" fillId="9" borderId="11" xfId="0" applyFont="1" applyFill="1" applyBorder="1" applyAlignment="1" applyProtection="1">
      <alignment horizontal="center" vertical="center" wrapText="1"/>
    </xf>
    <xf numFmtId="0" fontId="28" fillId="2" borderId="11" xfId="0" applyFont="1" applyFill="1" applyBorder="1" applyAlignment="1" applyProtection="1">
      <alignment horizontal="center" vertical="center" wrapText="1"/>
    </xf>
    <xf numFmtId="0" fontId="28" fillId="2" borderId="22" xfId="0" applyFont="1" applyFill="1" applyBorder="1" applyAlignment="1" applyProtection="1">
      <alignment horizontal="center" vertical="center" wrapText="1"/>
    </xf>
    <xf numFmtId="0" fontId="28" fillId="8" borderId="11" xfId="0" applyFont="1" applyFill="1" applyBorder="1" applyAlignment="1" applyProtection="1">
      <alignment horizontal="left" vertical="center" wrapText="1"/>
      <protection locked="0"/>
    </xf>
    <xf numFmtId="0" fontId="29" fillId="10" borderId="11" xfId="0" applyFont="1" applyFill="1" applyBorder="1" applyAlignment="1" applyProtection="1">
      <alignment horizontal="center" vertical="center" wrapText="1"/>
    </xf>
    <xf numFmtId="0" fontId="28" fillId="8" borderId="6" xfId="0" applyFont="1" applyFill="1" applyBorder="1" applyAlignment="1" applyProtection="1">
      <alignment horizontal="left" vertical="center" wrapText="1"/>
      <protection locked="0"/>
    </xf>
    <xf numFmtId="0" fontId="27" fillId="9" borderId="21" xfId="0" applyFont="1" applyFill="1" applyBorder="1" applyAlignment="1" applyProtection="1">
      <alignment horizontal="center" vertical="center" wrapText="1"/>
      <protection locked="0"/>
    </xf>
    <xf numFmtId="0" fontId="27" fillId="9" borderId="15" xfId="0" applyFont="1" applyFill="1" applyBorder="1" applyAlignment="1" applyProtection="1">
      <alignment horizontal="center" vertical="center" wrapText="1"/>
      <protection locked="0"/>
    </xf>
    <xf numFmtId="0" fontId="27" fillId="9" borderId="6" xfId="0" applyFont="1" applyFill="1" applyBorder="1" applyAlignment="1" applyProtection="1">
      <alignment horizontal="center" vertical="center" wrapText="1"/>
      <protection locked="0"/>
    </xf>
    <xf numFmtId="0" fontId="28" fillId="8" borderId="22" xfId="0" applyFont="1" applyFill="1" applyBorder="1" applyAlignment="1" applyProtection="1">
      <alignment horizontal="left" vertical="center" wrapText="1"/>
      <protection locked="0"/>
    </xf>
    <xf numFmtId="0" fontId="0" fillId="0" borderId="22" xfId="0" applyBorder="1" applyAlignment="1">
      <alignment horizontal="left" vertical="center" wrapText="1"/>
    </xf>
    <xf numFmtId="0" fontId="9" fillId="0" borderId="11" xfId="0" applyFont="1" applyBorder="1" applyAlignment="1">
      <alignment horizontal="left" wrapText="1"/>
    </xf>
    <xf numFmtId="0" fontId="9" fillId="0" borderId="6" xfId="0" applyFont="1" applyBorder="1" applyAlignment="1">
      <alignment horizontal="left" wrapText="1"/>
    </xf>
    <xf numFmtId="0" fontId="27" fillId="7" borderId="52" xfId="0" applyFont="1" applyFill="1" applyBorder="1" applyAlignment="1" applyProtection="1">
      <alignment horizontal="center" vertical="center" wrapText="1"/>
    </xf>
    <xf numFmtId="0" fontId="27" fillId="7" borderId="53" xfId="0" applyFont="1" applyFill="1" applyBorder="1" applyAlignment="1" applyProtection="1">
      <alignment horizontal="center" vertical="center" wrapText="1"/>
    </xf>
    <xf numFmtId="0" fontId="27" fillId="7" borderId="54" xfId="0" applyFont="1" applyFill="1" applyBorder="1" applyAlignment="1" applyProtection="1">
      <alignment horizontal="center" vertical="center" wrapText="1"/>
    </xf>
    <xf numFmtId="0" fontId="27" fillId="7" borderId="15" xfId="0" applyFont="1" applyFill="1" applyBorder="1" applyAlignment="1" applyProtection="1">
      <alignment horizontal="center" vertical="center" wrapText="1"/>
    </xf>
    <xf numFmtId="0" fontId="28" fillId="9" borderId="55" xfId="0" applyFont="1" applyFill="1" applyBorder="1" applyAlignment="1" applyProtection="1">
      <alignment horizontal="left" vertical="center" wrapText="1"/>
    </xf>
    <xf numFmtId="0" fontId="28" fillId="9" borderId="22" xfId="0" applyFont="1" applyFill="1" applyBorder="1" applyAlignment="1" applyProtection="1">
      <alignment horizontal="left" vertical="center" wrapText="1"/>
    </xf>
    <xf numFmtId="0" fontId="28" fillId="2" borderId="56" xfId="0" applyFont="1" applyFill="1" applyBorder="1" applyAlignment="1" applyProtection="1">
      <alignment horizontal="left" vertical="center" wrapText="1"/>
    </xf>
    <xf numFmtId="0" fontId="28" fillId="2" borderId="57" xfId="0" applyFont="1" applyFill="1" applyBorder="1" applyAlignment="1" applyProtection="1">
      <alignment horizontal="left" vertical="center" wrapText="1"/>
    </xf>
    <xf numFmtId="0" fontId="28" fillId="8" borderId="55" xfId="0" applyFont="1" applyFill="1" applyBorder="1" applyAlignment="1" applyProtection="1">
      <alignment horizontal="left" vertical="center" wrapText="1"/>
      <protection locked="0"/>
    </xf>
    <xf numFmtId="0" fontId="29" fillId="10" borderId="55" xfId="0" applyFont="1" applyFill="1" applyBorder="1" applyAlignment="1" applyProtection="1">
      <alignment horizontal="center" vertical="center" wrapText="1"/>
    </xf>
    <xf numFmtId="0" fontId="28" fillId="0" borderId="11" xfId="0" applyFont="1" applyFill="1" applyBorder="1" applyAlignment="1" applyProtection="1">
      <alignment horizontal="left" vertical="center" wrapText="1"/>
      <protection locked="0"/>
    </xf>
    <xf numFmtId="0" fontId="28" fillId="0" borderId="15" xfId="0" applyFont="1" applyFill="1" applyBorder="1" applyAlignment="1" applyProtection="1">
      <alignment horizontal="left" vertical="center" wrapText="1"/>
      <protection locked="0"/>
    </xf>
    <xf numFmtId="0" fontId="28" fillId="0" borderId="22" xfId="0" applyFont="1" applyFill="1" applyBorder="1" applyAlignment="1" applyProtection="1">
      <alignment horizontal="left" vertical="center" wrapText="1"/>
      <protection locked="0"/>
    </xf>
    <xf numFmtId="0" fontId="2" fillId="8" borderId="11" xfId="0" applyFont="1" applyFill="1" applyBorder="1" applyAlignment="1" applyProtection="1">
      <alignment horizontal="left" vertical="center" wrapText="1"/>
      <protection locked="0"/>
    </xf>
    <xf numFmtId="0" fontId="2" fillId="8" borderId="15" xfId="0" applyFont="1" applyFill="1" applyBorder="1" applyAlignment="1" applyProtection="1">
      <alignment horizontal="left" vertical="center" wrapText="1"/>
      <protection locked="0"/>
    </xf>
  </cellXfs>
  <cellStyles count="3">
    <cellStyle name="Hyperlink" xfId="1" builtinId="8"/>
    <cellStyle name="Normal" xfId="0" builtinId="0"/>
    <cellStyle name="Normal 2" xfId="2"/>
  </cellStyles>
  <dxfs count="33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0000"/>
      <color rgb="FF009999"/>
      <color rgb="FFCFF5F1"/>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33020</xdr:colOff>
      <xdr:row>3</xdr:row>
      <xdr:rowOff>133985</xdr:rowOff>
    </xdr:to>
    <xdr:pic>
      <xdr:nvPicPr>
        <xdr:cNvPr id="3" name="Picture 2">
          <a:extLst>
            <a:ext uri="{FF2B5EF4-FFF2-40B4-BE49-F238E27FC236}">
              <a16:creationId xmlns:a16="http://schemas.microsoft.com/office/drawing/2014/main" id="{DA6022DA-9434-3D43-9442-D397B85A1A3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725"/>
        <a:stretch/>
      </xdr:blipFill>
      <xdr:spPr>
        <a:xfrm>
          <a:off x="95250" y="0"/>
          <a:ext cx="547370" cy="610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mateen@bechtel.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J43"/>
  <sheetViews>
    <sheetView tabSelected="1" view="pageLayout" zoomScaleNormal="100" workbookViewId="0">
      <selection activeCell="A9" sqref="A9:J9"/>
    </sheetView>
  </sheetViews>
  <sheetFormatPr defaultRowHeight="12.5" x14ac:dyDescent="0.25"/>
  <sheetData>
    <row r="1" spans="1:10" x14ac:dyDescent="0.25">
      <c r="A1" s="235"/>
      <c r="B1" s="235"/>
      <c r="C1" s="235"/>
      <c r="D1" s="235"/>
      <c r="E1" s="235"/>
      <c r="F1" s="235"/>
      <c r="G1" s="235"/>
      <c r="H1" s="235"/>
      <c r="I1" s="235"/>
      <c r="J1" s="235"/>
    </row>
    <row r="2" spans="1:10" x14ac:dyDescent="0.25">
      <c r="A2" s="235"/>
      <c r="B2" s="235"/>
      <c r="C2" s="235"/>
      <c r="D2" s="235"/>
      <c r="E2" s="235"/>
      <c r="F2" s="235"/>
      <c r="G2" s="235"/>
      <c r="H2" s="235"/>
      <c r="I2" s="235"/>
      <c r="J2" s="235"/>
    </row>
    <row r="3" spans="1:10" x14ac:dyDescent="0.25">
      <c r="A3" s="225"/>
      <c r="B3" s="225"/>
      <c r="C3" s="225"/>
      <c r="D3" s="225"/>
      <c r="E3" s="225"/>
      <c r="F3" s="225"/>
      <c r="G3" s="225"/>
      <c r="H3" s="225"/>
      <c r="I3" s="225"/>
      <c r="J3" s="225"/>
    </row>
    <row r="4" spans="1:10" x14ac:dyDescent="0.25">
      <c r="A4" s="225"/>
      <c r="B4" s="225"/>
      <c r="C4" s="225"/>
      <c r="D4" s="225"/>
      <c r="E4" s="225"/>
      <c r="F4" s="225"/>
      <c r="G4" s="225"/>
      <c r="H4" s="225"/>
      <c r="I4" s="225"/>
      <c r="J4" s="225"/>
    </row>
    <row r="5" spans="1:10" ht="23" x14ac:dyDescent="0.25">
      <c r="A5" s="242" t="s">
        <v>177</v>
      </c>
      <c r="B5" s="242"/>
      <c r="C5" s="242"/>
      <c r="D5" s="242"/>
      <c r="E5" s="242"/>
      <c r="F5" s="242"/>
      <c r="G5" s="242"/>
      <c r="H5" s="242"/>
      <c r="I5" s="242"/>
      <c r="J5" s="242"/>
    </row>
    <row r="6" spans="1:10" ht="20" x14ac:dyDescent="0.25">
      <c r="A6" s="160"/>
      <c r="B6" s="153"/>
      <c r="C6" s="153"/>
      <c r="D6" s="153"/>
      <c r="E6" s="153"/>
      <c r="F6" s="153"/>
      <c r="G6" s="153"/>
      <c r="H6" s="153"/>
      <c r="I6" s="153"/>
      <c r="J6" s="153"/>
    </row>
    <row r="7" spans="1:10" ht="20" x14ac:dyDescent="0.25">
      <c r="A7" s="243" t="s">
        <v>149</v>
      </c>
      <c r="B7" s="243"/>
      <c r="C7" s="243"/>
      <c r="D7" s="243"/>
      <c r="E7" s="243"/>
      <c r="F7" s="243"/>
      <c r="G7" s="243"/>
      <c r="H7" s="243"/>
      <c r="I7" s="243"/>
      <c r="J7" s="243"/>
    </row>
    <row r="8" spans="1:10" ht="20" x14ac:dyDescent="0.25">
      <c r="A8" s="243" t="s">
        <v>150</v>
      </c>
      <c r="B8" s="243"/>
      <c r="C8" s="243"/>
      <c r="D8" s="243"/>
      <c r="E8" s="243"/>
      <c r="F8" s="243"/>
      <c r="G8" s="243"/>
      <c r="H8" s="243"/>
      <c r="I8" s="243"/>
      <c r="J8" s="243"/>
    </row>
    <row r="9" spans="1:10" ht="20" x14ac:dyDescent="0.25">
      <c r="A9" s="243" t="s">
        <v>178</v>
      </c>
      <c r="B9" s="243"/>
      <c r="C9" s="243"/>
      <c r="D9" s="243"/>
      <c r="E9" s="243"/>
      <c r="F9" s="243"/>
      <c r="G9" s="243"/>
      <c r="H9" s="243"/>
      <c r="I9" s="243"/>
      <c r="J9" s="243"/>
    </row>
    <row r="10" spans="1:10" ht="20" x14ac:dyDescent="0.25">
      <c r="A10" s="160"/>
      <c r="B10" s="153"/>
      <c r="C10" s="153"/>
      <c r="D10" s="153"/>
      <c r="E10" s="153"/>
      <c r="F10" s="153"/>
      <c r="G10" s="153"/>
      <c r="H10" s="153"/>
      <c r="I10" s="153"/>
      <c r="J10" s="153"/>
    </row>
    <row r="11" spans="1:10" ht="20" x14ac:dyDescent="0.25">
      <c r="A11" s="243" t="s">
        <v>151</v>
      </c>
      <c r="B11" s="243"/>
      <c r="C11" s="243"/>
      <c r="D11" s="243"/>
      <c r="E11" s="243"/>
      <c r="F11" s="243"/>
      <c r="G11" s="243"/>
      <c r="H11" s="243"/>
      <c r="I11" s="243"/>
      <c r="J11" s="243"/>
    </row>
    <row r="12" spans="1:10" ht="20" x14ac:dyDescent="0.25">
      <c r="A12" s="162"/>
      <c r="B12" s="153"/>
      <c r="C12" s="153"/>
      <c r="D12" s="153"/>
      <c r="E12" s="153"/>
      <c r="F12" s="153"/>
      <c r="G12" s="153"/>
      <c r="H12" s="153"/>
      <c r="I12" s="153"/>
      <c r="J12" s="153"/>
    </row>
    <row r="13" spans="1:10" ht="18" x14ac:dyDescent="0.25">
      <c r="A13" s="163"/>
      <c r="B13" s="153"/>
      <c r="C13" s="153"/>
      <c r="D13" s="153"/>
      <c r="E13" s="153"/>
      <c r="F13" s="153"/>
      <c r="G13" s="153"/>
      <c r="H13" s="153"/>
      <c r="I13" s="153"/>
      <c r="J13" s="153"/>
    </row>
    <row r="14" spans="1:10" ht="18.5" thickBot="1" x14ac:dyDescent="0.3">
      <c r="A14" s="163"/>
      <c r="B14" s="153"/>
      <c r="C14" s="153"/>
      <c r="D14" s="153"/>
      <c r="E14" s="153"/>
      <c r="F14" s="153"/>
      <c r="G14" s="153"/>
      <c r="H14" s="153"/>
      <c r="I14" s="153"/>
      <c r="J14" s="153"/>
    </row>
    <row r="15" spans="1:10" ht="55.5" customHeight="1" thickBot="1" x14ac:dyDescent="0.3">
      <c r="A15" s="236" t="s">
        <v>154</v>
      </c>
      <c r="B15" s="237"/>
      <c r="C15" s="237"/>
      <c r="D15" s="237"/>
      <c r="E15" s="237"/>
      <c r="F15" s="237"/>
      <c r="G15" s="237"/>
      <c r="H15" s="237"/>
      <c r="I15" s="237"/>
      <c r="J15" s="238"/>
    </row>
    <row r="16" spans="1:10" x14ac:dyDescent="0.25">
      <c r="A16" s="161"/>
      <c r="B16" s="153"/>
      <c r="C16" s="153"/>
      <c r="D16" s="153"/>
      <c r="E16" s="153"/>
      <c r="F16" s="153"/>
      <c r="G16" s="153"/>
      <c r="H16" s="153"/>
      <c r="I16" s="153"/>
      <c r="J16" s="153"/>
    </row>
    <row r="17" spans="1:10" ht="61.5" customHeight="1" x14ac:dyDescent="0.25">
      <c r="A17" s="227" t="s">
        <v>176</v>
      </c>
      <c r="B17" s="227"/>
      <c r="C17" s="227"/>
      <c r="D17" s="227"/>
      <c r="E17" s="227"/>
      <c r="F17" s="227"/>
      <c r="G17" s="227"/>
      <c r="H17" s="227"/>
      <c r="I17" s="227"/>
      <c r="J17" s="227"/>
    </row>
    <row r="18" spans="1:10" ht="14" x14ac:dyDescent="0.25">
      <c r="A18" s="164"/>
      <c r="B18" s="164"/>
      <c r="C18" s="164"/>
      <c r="D18" s="164"/>
      <c r="E18" s="164"/>
      <c r="F18" s="164"/>
      <c r="G18" s="164"/>
      <c r="H18" s="164"/>
      <c r="I18" s="164"/>
      <c r="J18" s="164"/>
    </row>
    <row r="19" spans="1:10" ht="14" x14ac:dyDescent="0.25">
      <c r="A19" s="155"/>
      <c r="B19" s="156"/>
      <c r="C19" s="156"/>
      <c r="D19" s="158"/>
      <c r="E19" s="157"/>
      <c r="F19" s="155"/>
      <c r="G19" s="153"/>
      <c r="H19" s="153"/>
      <c r="I19" s="153"/>
      <c r="J19" s="153"/>
    </row>
    <row r="20" spans="1:10" ht="18" x14ac:dyDescent="0.4">
      <c r="A20" s="239" t="s">
        <v>152</v>
      </c>
      <c r="B20" s="240"/>
      <c r="C20" s="240"/>
      <c r="D20" s="158"/>
      <c r="E20" s="157"/>
      <c r="F20" s="155"/>
      <c r="G20" s="153"/>
      <c r="H20" s="153"/>
      <c r="I20" s="153"/>
      <c r="J20" s="153"/>
    </row>
    <row r="21" spans="1:10" ht="14" x14ac:dyDescent="0.25">
      <c r="A21" s="154"/>
      <c r="B21" s="154"/>
      <c r="C21" s="154"/>
      <c r="D21" s="158"/>
      <c r="E21" s="157"/>
      <c r="F21" s="155"/>
      <c r="G21" s="153"/>
      <c r="H21" s="153"/>
      <c r="I21" s="153"/>
      <c r="J21" s="153"/>
    </row>
    <row r="22" spans="1:10" ht="25" x14ac:dyDescent="0.5">
      <c r="A22" s="241"/>
      <c r="B22" s="241"/>
      <c r="C22" s="241"/>
      <c r="D22" s="229"/>
      <c r="E22" s="230"/>
      <c r="F22" s="231"/>
      <c r="G22" s="232"/>
      <c r="H22" s="233"/>
      <c r="I22" s="234"/>
      <c r="J22" s="165"/>
    </row>
    <row r="23" spans="1:10" ht="14" x14ac:dyDescent="0.25">
      <c r="A23" s="226" t="s">
        <v>31</v>
      </c>
      <c r="B23" s="226"/>
      <c r="C23" s="226"/>
      <c r="D23" s="226" t="s">
        <v>32</v>
      </c>
      <c r="E23" s="226"/>
      <c r="F23" s="226"/>
      <c r="G23" s="228" t="s">
        <v>33</v>
      </c>
      <c r="H23" s="228"/>
      <c r="I23" s="228"/>
      <c r="J23" s="159" t="s">
        <v>153</v>
      </c>
    </row>
    <row r="43" spans="5:5" x14ac:dyDescent="0.25">
      <c r="E43" s="182"/>
    </row>
  </sheetData>
  <mergeCells count="16">
    <mergeCell ref="I1:J2"/>
    <mergeCell ref="A1:H2"/>
    <mergeCell ref="A15:J15"/>
    <mergeCell ref="A20:C20"/>
    <mergeCell ref="A22:C22"/>
    <mergeCell ref="A5:J5"/>
    <mergeCell ref="A7:J7"/>
    <mergeCell ref="A8:J8"/>
    <mergeCell ref="A9:J9"/>
    <mergeCell ref="A11:J11"/>
    <mergeCell ref="A23:C23"/>
    <mergeCell ref="A17:J17"/>
    <mergeCell ref="D23:F23"/>
    <mergeCell ref="G23:I23"/>
    <mergeCell ref="D22:F22"/>
    <mergeCell ref="G22:I22"/>
  </mergeCells>
  <pageMargins left="0.7" right="0.7" top="0.75" bottom="0.75" header="0.3" footer="0.3"/>
  <pageSetup orientation="portrait" r:id="rId1"/>
  <headerFoot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E40"/>
  <sheetViews>
    <sheetView view="pageLayout" zoomScale="70" zoomScaleNormal="70" zoomScalePageLayoutView="70" workbookViewId="0">
      <selection activeCell="G11" sqref="G11"/>
    </sheetView>
  </sheetViews>
  <sheetFormatPr defaultColWidth="9.1796875" defaultRowHeight="13" x14ac:dyDescent="0.3"/>
  <cols>
    <col min="1" max="1" width="27.26953125" style="16" customWidth="1"/>
    <col min="2" max="2" width="27.1796875" style="16" customWidth="1"/>
    <col min="3" max="3" width="11.54296875" style="16" customWidth="1"/>
    <col min="4" max="4" width="27.81640625" style="16" customWidth="1"/>
    <col min="5" max="5" width="11.54296875" style="16" bestFit="1" customWidth="1"/>
    <col min="6" max="6" width="26.81640625" style="16" customWidth="1"/>
    <col min="7" max="7" width="11.54296875" style="16" bestFit="1" customWidth="1"/>
    <col min="8" max="8" width="26.1796875" style="16" customWidth="1"/>
    <col min="9" max="9" width="11.54296875" style="16" bestFit="1" customWidth="1"/>
    <col min="10" max="10" width="26.453125" style="16" customWidth="1"/>
    <col min="11" max="11" width="11.54296875" style="16" bestFit="1" customWidth="1"/>
    <col min="12" max="12" width="27.453125" style="16"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7" width="4.1796875" style="16" customWidth="1"/>
    <col min="28" max="28" width="9.1796875" style="16"/>
    <col min="29" max="29" width="15" style="16" customWidth="1"/>
    <col min="30" max="30" width="64.7265625" style="16" customWidth="1"/>
    <col min="31" max="31" width="81.54296875" style="16" customWidth="1"/>
    <col min="32" max="16384" width="9.1796875" style="16"/>
  </cols>
  <sheetData>
    <row r="2" spans="1:31" ht="18" x14ac:dyDescent="0.4">
      <c r="A2" s="71" t="s">
        <v>57</v>
      </c>
      <c r="B2" s="279" t="str">
        <f>Contents!B12</f>
        <v>Section 5</v>
      </c>
      <c r="C2" s="280"/>
      <c r="D2" s="59"/>
      <c r="E2" s="59"/>
      <c r="F2" s="59"/>
      <c r="G2" s="59"/>
      <c r="H2" s="59"/>
      <c r="I2" s="59"/>
      <c r="J2" s="59"/>
      <c r="K2" s="59"/>
      <c r="L2" s="59"/>
      <c r="M2" s="59"/>
      <c r="N2" s="59"/>
      <c r="O2" s="59"/>
      <c r="P2" s="59"/>
      <c r="Q2" s="59"/>
      <c r="R2" s="59"/>
      <c r="S2" s="59"/>
      <c r="T2" s="59"/>
      <c r="U2" s="59"/>
      <c r="V2" s="59"/>
      <c r="W2" s="59"/>
      <c r="X2" s="59"/>
      <c r="Y2" s="59"/>
      <c r="Z2" s="59"/>
    </row>
    <row r="3" spans="1:31" ht="40.5" customHeight="1" x14ac:dyDescent="0.4">
      <c r="A3" s="71" t="s">
        <v>40</v>
      </c>
      <c r="B3" s="305" t="str">
        <f>Contents!C12</f>
        <v>Health, Safety, Security and Environmental (HSSE)</v>
      </c>
      <c r="C3" s="306"/>
      <c r="D3" s="59"/>
      <c r="E3" s="59"/>
      <c r="F3" s="59"/>
      <c r="G3" s="59"/>
      <c r="H3" s="59"/>
      <c r="I3" s="59"/>
      <c r="J3" s="59"/>
      <c r="K3" s="59"/>
      <c r="L3" s="59"/>
      <c r="M3" s="59"/>
      <c r="N3" s="59"/>
      <c r="O3" s="59"/>
      <c r="P3" s="59"/>
      <c r="Q3" s="59"/>
      <c r="R3" s="59"/>
      <c r="S3" s="59"/>
      <c r="T3" s="59"/>
      <c r="U3" s="59"/>
      <c r="V3" s="59"/>
      <c r="W3" s="59"/>
      <c r="X3" s="59"/>
      <c r="Y3" s="59"/>
      <c r="Z3" s="59"/>
    </row>
    <row r="4" spans="1:31" ht="13.5" thickBot="1" x14ac:dyDescent="0.35">
      <c r="A4" s="59"/>
      <c r="B4" s="59"/>
      <c r="C4" s="59"/>
      <c r="D4" s="59"/>
      <c r="E4" s="59"/>
      <c r="F4" s="59"/>
      <c r="G4" s="59"/>
      <c r="H4" s="59"/>
      <c r="I4" s="59"/>
      <c r="J4" s="59"/>
      <c r="K4" s="59"/>
      <c r="L4" s="59"/>
      <c r="M4" s="59"/>
      <c r="N4" s="59"/>
      <c r="O4" s="59"/>
      <c r="P4" s="59"/>
      <c r="Q4" s="59"/>
      <c r="R4" s="59"/>
      <c r="S4" s="59"/>
      <c r="T4" s="59"/>
      <c r="U4" s="59"/>
      <c r="V4" s="59"/>
      <c r="W4" s="59"/>
      <c r="X4" s="59"/>
      <c r="Y4" s="59"/>
      <c r="Z4" s="59"/>
    </row>
    <row r="5" spans="1:31" s="17" customFormat="1" ht="31.5" customHeight="1" thickBot="1" x14ac:dyDescent="0.3">
      <c r="A5" s="213" t="s">
        <v>58</v>
      </c>
      <c r="B5" s="214" t="s">
        <v>59</v>
      </c>
      <c r="C5" s="307" t="str">
        <f>Setup!B5</f>
        <v>[TENDERER NAME No 1]</v>
      </c>
      <c r="D5" s="308"/>
      <c r="E5" s="307" t="str">
        <f>Setup!B6</f>
        <v>[TENDERER NAME No 2]</v>
      </c>
      <c r="F5" s="308"/>
      <c r="G5" s="307" t="str">
        <f>Setup!B7</f>
        <v>[TENDERER NAME No 3]</v>
      </c>
      <c r="H5" s="308"/>
      <c r="I5" s="307" t="str">
        <f>Setup!B8</f>
        <v>[TENDERER NAME No 4]</v>
      </c>
      <c r="J5" s="308"/>
      <c r="K5" s="307" t="str">
        <f>Setup!B9</f>
        <v>[TENDERER NAME No 5]</v>
      </c>
      <c r="L5" s="309"/>
      <c r="M5" s="310"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1" s="17" customFormat="1" ht="31" x14ac:dyDescent="0.25">
      <c r="A6" s="215" t="s">
        <v>60</v>
      </c>
      <c r="B6" s="114" t="str">
        <f>SCORE!C12</f>
        <v>PASS / FAIL</v>
      </c>
      <c r="C6" s="87" t="s">
        <v>61</v>
      </c>
      <c r="D6" s="88" t="s">
        <v>62</v>
      </c>
      <c r="E6" s="87" t="s">
        <v>61</v>
      </c>
      <c r="F6" s="88" t="s">
        <v>62</v>
      </c>
      <c r="G6" s="87" t="s">
        <v>61</v>
      </c>
      <c r="H6" s="88" t="s">
        <v>62</v>
      </c>
      <c r="I6" s="87" t="s">
        <v>61</v>
      </c>
      <c r="J6" s="88" t="s">
        <v>62</v>
      </c>
      <c r="K6" s="87" t="s">
        <v>61</v>
      </c>
      <c r="L6" s="216" t="s">
        <v>62</v>
      </c>
      <c r="M6" s="173" t="s">
        <v>61</v>
      </c>
      <c r="N6" s="88" t="s">
        <v>62</v>
      </c>
      <c r="O6" s="87" t="s">
        <v>61</v>
      </c>
      <c r="P6" s="88" t="s">
        <v>62</v>
      </c>
      <c r="Q6" s="87" t="s">
        <v>61</v>
      </c>
      <c r="R6" s="88" t="s">
        <v>62</v>
      </c>
      <c r="S6" s="87" t="s">
        <v>61</v>
      </c>
      <c r="T6" s="88" t="s">
        <v>62</v>
      </c>
      <c r="U6" s="87" t="s">
        <v>61</v>
      </c>
      <c r="V6" s="88" t="s">
        <v>62</v>
      </c>
      <c r="W6" s="87" t="s">
        <v>61</v>
      </c>
      <c r="X6" s="88" t="s">
        <v>62</v>
      </c>
      <c r="Y6" s="87" t="s">
        <v>61</v>
      </c>
      <c r="Z6" s="88" t="s">
        <v>62</v>
      </c>
      <c r="AB6" s="197" t="s">
        <v>76</v>
      </c>
      <c r="AC6" s="198" t="s">
        <v>74</v>
      </c>
      <c r="AD6" s="198" t="s">
        <v>73</v>
      </c>
      <c r="AE6" s="199" t="s">
        <v>269</v>
      </c>
    </row>
    <row r="7" spans="1:31" s="17" customFormat="1" ht="38.25" customHeight="1" x14ac:dyDescent="0.25">
      <c r="A7" s="217" t="s">
        <v>63</v>
      </c>
      <c r="B7" s="63"/>
      <c r="C7" s="64"/>
      <c r="D7" s="65"/>
      <c r="E7" s="66"/>
      <c r="F7" s="65"/>
      <c r="G7" s="66"/>
      <c r="H7" s="65"/>
      <c r="I7" s="66"/>
      <c r="J7" s="65"/>
      <c r="K7" s="64"/>
      <c r="L7" s="218"/>
      <c r="M7" s="208"/>
      <c r="N7" s="65"/>
      <c r="O7" s="152"/>
      <c r="P7" s="152"/>
      <c r="Q7" s="152"/>
      <c r="R7" s="152"/>
      <c r="S7" s="152"/>
      <c r="T7" s="152"/>
      <c r="U7" s="152"/>
      <c r="V7" s="152"/>
      <c r="W7" s="152"/>
      <c r="X7" s="152"/>
      <c r="Y7" s="152"/>
      <c r="Z7" s="152"/>
      <c r="AB7" s="200"/>
      <c r="AC7" s="140"/>
      <c r="AD7" s="176" t="s">
        <v>77</v>
      </c>
      <c r="AE7" s="201"/>
    </row>
    <row r="8" spans="1:31" s="17" customFormat="1" ht="129.75" customHeight="1" x14ac:dyDescent="0.25">
      <c r="A8" s="315" t="s">
        <v>258</v>
      </c>
      <c r="B8" s="286" t="s">
        <v>67</v>
      </c>
      <c r="C8" s="72">
        <v>5</v>
      </c>
      <c r="D8" s="67"/>
      <c r="E8" s="72">
        <v>5</v>
      </c>
      <c r="F8" s="67"/>
      <c r="G8" s="72">
        <v>5</v>
      </c>
      <c r="H8" s="67"/>
      <c r="I8" s="72">
        <v>5</v>
      </c>
      <c r="J8" s="67"/>
      <c r="K8" s="72">
        <v>5</v>
      </c>
      <c r="L8" s="219"/>
      <c r="M8" s="209">
        <v>5</v>
      </c>
      <c r="N8" s="67"/>
      <c r="O8" s="72">
        <v>5</v>
      </c>
      <c r="P8" s="67"/>
      <c r="Q8" s="72">
        <v>5</v>
      </c>
      <c r="R8" s="67"/>
      <c r="S8" s="72">
        <v>5</v>
      </c>
      <c r="T8" s="67"/>
      <c r="U8" s="72">
        <v>5</v>
      </c>
      <c r="V8" s="67"/>
      <c r="W8" s="72">
        <v>5</v>
      </c>
      <c r="X8" s="67"/>
      <c r="Y8" s="72">
        <v>5</v>
      </c>
      <c r="Z8" s="67"/>
      <c r="AB8" s="202">
        <v>5</v>
      </c>
      <c r="AC8" s="72">
        <v>15</v>
      </c>
      <c r="AD8" s="171" t="s">
        <v>267</v>
      </c>
      <c r="AE8" s="166" t="s">
        <v>268</v>
      </c>
    </row>
    <row r="9" spans="1:31" s="17" customFormat="1" ht="99" customHeight="1" x14ac:dyDescent="0.25">
      <c r="A9" s="315" t="s">
        <v>257</v>
      </c>
      <c r="B9" s="286" t="s">
        <v>68</v>
      </c>
      <c r="C9" s="72">
        <v>5</v>
      </c>
      <c r="D9" s="67"/>
      <c r="E9" s="72">
        <v>5</v>
      </c>
      <c r="F9" s="67"/>
      <c r="G9" s="72">
        <v>5</v>
      </c>
      <c r="H9" s="67"/>
      <c r="I9" s="72">
        <v>5</v>
      </c>
      <c r="J9" s="67"/>
      <c r="K9" s="72">
        <v>5</v>
      </c>
      <c r="L9" s="219"/>
      <c r="M9" s="209">
        <v>5</v>
      </c>
      <c r="N9" s="67"/>
      <c r="O9" s="72">
        <v>5</v>
      </c>
      <c r="P9" s="67"/>
      <c r="Q9" s="72">
        <v>5</v>
      </c>
      <c r="R9" s="67"/>
      <c r="S9" s="72">
        <v>5</v>
      </c>
      <c r="T9" s="67"/>
      <c r="U9" s="72">
        <v>5</v>
      </c>
      <c r="V9" s="67"/>
      <c r="W9" s="72">
        <v>5</v>
      </c>
      <c r="X9" s="67"/>
      <c r="Y9" s="72">
        <v>5</v>
      </c>
      <c r="Z9" s="67"/>
      <c r="AB9" s="202">
        <v>5</v>
      </c>
      <c r="AC9" s="72">
        <v>15</v>
      </c>
      <c r="AD9" s="171" t="s">
        <v>75</v>
      </c>
      <c r="AE9" s="166" t="s">
        <v>270</v>
      </c>
    </row>
    <row r="10" spans="1:31" s="17" customFormat="1" ht="93" x14ac:dyDescent="0.25">
      <c r="A10" s="315" t="s">
        <v>252</v>
      </c>
      <c r="B10" s="303" t="s">
        <v>69</v>
      </c>
      <c r="C10" s="72">
        <v>5</v>
      </c>
      <c r="D10" s="67"/>
      <c r="E10" s="72">
        <v>5</v>
      </c>
      <c r="F10" s="67"/>
      <c r="G10" s="72">
        <v>5</v>
      </c>
      <c r="H10" s="67"/>
      <c r="I10" s="72">
        <v>5</v>
      </c>
      <c r="J10" s="67"/>
      <c r="K10" s="72">
        <v>5</v>
      </c>
      <c r="L10" s="219"/>
      <c r="M10" s="209">
        <v>5</v>
      </c>
      <c r="N10" s="67"/>
      <c r="O10" s="72">
        <v>5</v>
      </c>
      <c r="P10" s="67"/>
      <c r="Q10" s="72">
        <v>5</v>
      </c>
      <c r="R10" s="67"/>
      <c r="S10" s="72">
        <v>5</v>
      </c>
      <c r="T10" s="67"/>
      <c r="U10" s="72">
        <v>5</v>
      </c>
      <c r="V10" s="67"/>
      <c r="W10" s="72">
        <v>5</v>
      </c>
      <c r="X10" s="67"/>
      <c r="Y10" s="72">
        <v>5</v>
      </c>
      <c r="Z10" s="67"/>
      <c r="AB10" s="202">
        <v>5</v>
      </c>
      <c r="AC10" s="72">
        <v>20</v>
      </c>
      <c r="AD10" s="171" t="s">
        <v>75</v>
      </c>
      <c r="AE10" s="166" t="s">
        <v>271</v>
      </c>
    </row>
    <row r="11" spans="1:31" s="17" customFormat="1" ht="93" x14ac:dyDescent="0.25">
      <c r="A11" s="315" t="s">
        <v>256</v>
      </c>
      <c r="B11" s="303"/>
      <c r="C11" s="72">
        <v>5</v>
      </c>
      <c r="D11" s="67"/>
      <c r="E11" s="72">
        <v>5</v>
      </c>
      <c r="F11" s="67"/>
      <c r="G11" s="72">
        <v>5</v>
      </c>
      <c r="H11" s="67"/>
      <c r="I11" s="72">
        <v>5</v>
      </c>
      <c r="J11" s="67"/>
      <c r="K11" s="72">
        <v>5</v>
      </c>
      <c r="L11" s="219"/>
      <c r="M11" s="209">
        <v>5</v>
      </c>
      <c r="N11" s="67"/>
      <c r="O11" s="72">
        <v>5</v>
      </c>
      <c r="P11" s="67"/>
      <c r="Q11" s="72">
        <v>5</v>
      </c>
      <c r="R11" s="67"/>
      <c r="S11" s="72">
        <v>5</v>
      </c>
      <c r="T11" s="67"/>
      <c r="U11" s="72">
        <v>5</v>
      </c>
      <c r="V11" s="67"/>
      <c r="W11" s="72">
        <v>5</v>
      </c>
      <c r="X11" s="67"/>
      <c r="Y11" s="72">
        <v>5</v>
      </c>
      <c r="Z11" s="67"/>
      <c r="AB11" s="202">
        <v>5</v>
      </c>
      <c r="AC11" s="72">
        <v>20</v>
      </c>
      <c r="AD11" s="171" t="s">
        <v>75</v>
      </c>
      <c r="AE11" s="166" t="s">
        <v>272</v>
      </c>
    </row>
    <row r="12" spans="1:31" s="17" customFormat="1" ht="124" x14ac:dyDescent="0.25">
      <c r="A12" s="315" t="s">
        <v>253</v>
      </c>
      <c r="B12" s="303"/>
      <c r="C12" s="72">
        <v>5</v>
      </c>
      <c r="D12" s="67"/>
      <c r="E12" s="72">
        <v>5</v>
      </c>
      <c r="F12" s="67"/>
      <c r="G12" s="72">
        <v>5</v>
      </c>
      <c r="H12" s="67"/>
      <c r="I12" s="72">
        <v>5</v>
      </c>
      <c r="J12" s="67"/>
      <c r="K12" s="72">
        <v>5</v>
      </c>
      <c r="L12" s="219"/>
      <c r="M12" s="209">
        <v>5</v>
      </c>
      <c r="N12" s="67"/>
      <c r="O12" s="72">
        <v>5</v>
      </c>
      <c r="P12" s="67"/>
      <c r="Q12" s="72">
        <v>5</v>
      </c>
      <c r="R12" s="67"/>
      <c r="S12" s="72">
        <v>5</v>
      </c>
      <c r="T12" s="67"/>
      <c r="U12" s="72">
        <v>5</v>
      </c>
      <c r="V12" s="67"/>
      <c r="W12" s="72">
        <v>5</v>
      </c>
      <c r="X12" s="67"/>
      <c r="Y12" s="72">
        <v>5</v>
      </c>
      <c r="Z12" s="67"/>
      <c r="AB12" s="202">
        <v>5</v>
      </c>
      <c r="AC12" s="72">
        <v>10</v>
      </c>
      <c r="AD12" s="171" t="s">
        <v>273</v>
      </c>
      <c r="AE12" s="166" t="s">
        <v>274</v>
      </c>
    </row>
    <row r="13" spans="1:31" s="17" customFormat="1" ht="93" x14ac:dyDescent="0.25">
      <c r="A13" s="315" t="s">
        <v>254</v>
      </c>
      <c r="B13" s="303"/>
      <c r="C13" s="72">
        <v>5</v>
      </c>
      <c r="D13" s="67"/>
      <c r="E13" s="72">
        <v>5</v>
      </c>
      <c r="F13" s="67"/>
      <c r="G13" s="72">
        <v>5</v>
      </c>
      <c r="H13" s="67"/>
      <c r="I13" s="72">
        <v>5</v>
      </c>
      <c r="J13" s="67"/>
      <c r="K13" s="72">
        <v>5</v>
      </c>
      <c r="L13" s="219"/>
      <c r="M13" s="209">
        <v>5</v>
      </c>
      <c r="N13" s="67"/>
      <c r="O13" s="72">
        <v>5</v>
      </c>
      <c r="P13" s="67"/>
      <c r="Q13" s="72">
        <v>5</v>
      </c>
      <c r="R13" s="67"/>
      <c r="S13" s="72">
        <v>5</v>
      </c>
      <c r="T13" s="67"/>
      <c r="U13" s="72">
        <v>5</v>
      </c>
      <c r="V13" s="67"/>
      <c r="W13" s="72">
        <v>5</v>
      </c>
      <c r="X13" s="67"/>
      <c r="Y13" s="72">
        <v>5</v>
      </c>
      <c r="Z13" s="67"/>
      <c r="AB13" s="202">
        <v>5</v>
      </c>
      <c r="AC13" s="72">
        <v>10</v>
      </c>
      <c r="AD13" s="171" t="s">
        <v>75</v>
      </c>
      <c r="AE13" s="166" t="s">
        <v>275</v>
      </c>
    </row>
    <row r="14" spans="1:31" s="17" customFormat="1" ht="62" x14ac:dyDescent="0.25">
      <c r="A14" s="315" t="s">
        <v>255</v>
      </c>
      <c r="B14" s="303"/>
      <c r="C14" s="72">
        <v>5</v>
      </c>
      <c r="D14" s="67"/>
      <c r="E14" s="72">
        <v>5</v>
      </c>
      <c r="F14" s="67"/>
      <c r="G14" s="72">
        <v>5</v>
      </c>
      <c r="H14" s="67"/>
      <c r="I14" s="72">
        <v>5</v>
      </c>
      <c r="J14" s="67"/>
      <c r="K14" s="72">
        <v>5</v>
      </c>
      <c r="L14" s="219"/>
      <c r="M14" s="209">
        <v>5</v>
      </c>
      <c r="N14" s="67"/>
      <c r="O14" s="72">
        <v>5</v>
      </c>
      <c r="P14" s="67"/>
      <c r="Q14" s="72">
        <v>5</v>
      </c>
      <c r="R14" s="67"/>
      <c r="S14" s="72">
        <v>5</v>
      </c>
      <c r="T14" s="67"/>
      <c r="U14" s="72">
        <v>5</v>
      </c>
      <c r="V14" s="67"/>
      <c r="W14" s="72">
        <v>5</v>
      </c>
      <c r="X14" s="67"/>
      <c r="Y14" s="72">
        <v>5</v>
      </c>
      <c r="Z14" s="67"/>
      <c r="AB14" s="202">
        <v>5</v>
      </c>
      <c r="AC14" s="72">
        <v>10</v>
      </c>
      <c r="AD14" s="171" t="s">
        <v>276</v>
      </c>
      <c r="AE14" s="166" t="s">
        <v>277</v>
      </c>
    </row>
    <row r="15" spans="1:31" s="17" customFormat="1" ht="39" customHeight="1" x14ac:dyDescent="0.25">
      <c r="A15" s="220"/>
      <c r="B15" s="172"/>
      <c r="C15" s="72"/>
      <c r="D15" s="67"/>
      <c r="E15" s="72"/>
      <c r="F15" s="67"/>
      <c r="G15" s="72"/>
      <c r="H15" s="67"/>
      <c r="I15" s="72"/>
      <c r="J15" s="67"/>
      <c r="K15" s="72"/>
      <c r="L15" s="219"/>
      <c r="M15" s="209"/>
      <c r="N15" s="67"/>
      <c r="O15" s="72"/>
      <c r="P15" s="67"/>
      <c r="Q15" s="72"/>
      <c r="R15" s="67"/>
      <c r="S15" s="72"/>
      <c r="T15" s="67"/>
      <c r="U15" s="72"/>
      <c r="V15" s="67"/>
      <c r="W15" s="72"/>
      <c r="X15" s="67"/>
      <c r="Y15" s="72"/>
      <c r="Z15" s="67"/>
      <c r="AB15" s="202"/>
      <c r="AC15" s="72"/>
      <c r="AD15" s="203"/>
      <c r="AE15" s="201"/>
    </row>
    <row r="16" spans="1:31" s="17" customFormat="1" ht="29.25" customHeight="1" thickBot="1" x14ac:dyDescent="0.3">
      <c r="A16" s="316" t="s">
        <v>64</v>
      </c>
      <c r="B16" s="288"/>
      <c r="C16" s="74">
        <f>SUMPRODUCT(C8:C15,$AC8:$AC15)</f>
        <v>500</v>
      </c>
      <c r="D16" s="75"/>
      <c r="E16" s="74">
        <f>SUMPRODUCT(E8:E15,$AC8:$AC15)</f>
        <v>500</v>
      </c>
      <c r="F16" s="75"/>
      <c r="G16" s="74">
        <f>SUMPRODUCT(G8:G15,$AC8:$AC15)</f>
        <v>500</v>
      </c>
      <c r="H16" s="75"/>
      <c r="I16" s="74">
        <f>SUMPRODUCT(I8:I15,$AC8:$AC15)</f>
        <v>500</v>
      </c>
      <c r="J16" s="75"/>
      <c r="K16" s="74">
        <f>SUMPRODUCT(K8:K15,$AC8:$AC15)</f>
        <v>500</v>
      </c>
      <c r="L16" s="221"/>
      <c r="M16" s="210">
        <f>SUMPRODUCT(M8:M15,$AC8:$AC15)</f>
        <v>500</v>
      </c>
      <c r="N16" s="75"/>
      <c r="O16" s="74">
        <f>SUMPRODUCT(O8:O15,$AC8:$AC15)</f>
        <v>500</v>
      </c>
      <c r="P16" s="75"/>
      <c r="Q16" s="74">
        <f>SUMPRODUCT(Q8:Q15,$AC8:$AC15)</f>
        <v>500</v>
      </c>
      <c r="R16" s="75"/>
      <c r="S16" s="74">
        <f>SUMPRODUCT(S8:S15,$AC8:$AC15)</f>
        <v>500</v>
      </c>
      <c r="T16" s="75"/>
      <c r="U16" s="74">
        <f>SUMPRODUCT(U8:U15,$AC8:$AC15)</f>
        <v>500</v>
      </c>
      <c r="V16" s="75"/>
      <c r="W16" s="74">
        <f>SUMPRODUCT(W8:W15,$AC8:$AC15)</f>
        <v>500</v>
      </c>
      <c r="X16" s="75"/>
      <c r="Y16" s="74">
        <f>SUMPRODUCT(Y8:Y15,$AC8:$AC15)</f>
        <v>500</v>
      </c>
      <c r="Z16" s="75"/>
      <c r="AB16" s="204">
        <f>SUMPRODUCT(AB8:AB15,AC8:AC15)</f>
        <v>500</v>
      </c>
      <c r="AC16" s="205">
        <f>SUM(AC8:AC15)</f>
        <v>100</v>
      </c>
      <c r="AD16" s="206"/>
      <c r="AE16" s="207"/>
    </row>
    <row r="17" spans="1:26" s="17" customFormat="1" ht="39.75" customHeight="1" x14ac:dyDescent="0.25">
      <c r="A17" s="311" t="s">
        <v>107</v>
      </c>
      <c r="B17" s="312"/>
      <c r="C17" s="119">
        <f>C16/$AB$16*100</f>
        <v>100</v>
      </c>
      <c r="D17" s="68"/>
      <c r="E17" s="119">
        <f>E16/$AB$16*100</f>
        <v>100</v>
      </c>
      <c r="F17" s="68"/>
      <c r="G17" s="119">
        <f>G16/$AB$16*100</f>
        <v>100</v>
      </c>
      <c r="H17" s="68"/>
      <c r="I17" s="119">
        <f>I16/$AB$16*100</f>
        <v>100</v>
      </c>
      <c r="J17" s="68"/>
      <c r="K17" s="119">
        <f>K16/$AB$16*100</f>
        <v>100</v>
      </c>
      <c r="L17" s="222"/>
      <c r="M17" s="211">
        <f>M16/$AB$16*100</f>
        <v>100</v>
      </c>
      <c r="N17" s="68"/>
      <c r="O17" s="119">
        <f>O16/$AB$16*100</f>
        <v>100</v>
      </c>
      <c r="P17" s="68"/>
      <c r="Q17" s="119">
        <f>Q16/$AB$16*100</f>
        <v>100</v>
      </c>
      <c r="R17" s="68"/>
      <c r="S17" s="119">
        <f>S16/$AB$16*100</f>
        <v>100</v>
      </c>
      <c r="T17" s="68"/>
      <c r="U17" s="119">
        <f>U16/$AB$16*100</f>
        <v>100</v>
      </c>
      <c r="V17" s="68"/>
      <c r="W17" s="119">
        <f>W16/$AB$16*100</f>
        <v>100</v>
      </c>
      <c r="X17" s="68"/>
      <c r="Y17" s="119">
        <f>Y16/$AB$16*100</f>
        <v>100</v>
      </c>
      <c r="Z17" s="68"/>
    </row>
    <row r="18" spans="1:26" s="17" customFormat="1" ht="40.5" customHeight="1" thickBot="1" x14ac:dyDescent="0.3">
      <c r="A18" s="313" t="s">
        <v>106</v>
      </c>
      <c r="B18" s="314"/>
      <c r="C18" s="223" t="str">
        <f>IF(C17&gt;59.99,"PASS","FAIL")</f>
        <v>PASS</v>
      </c>
      <c r="D18" s="223"/>
      <c r="E18" s="223" t="str">
        <f>IF(E17&gt;59.99,"PASS","FAIL")</f>
        <v>PASS</v>
      </c>
      <c r="F18" s="223"/>
      <c r="G18" s="223" t="str">
        <f>IF(G17&gt;59.99,"PASS","FAIL")</f>
        <v>PASS</v>
      </c>
      <c r="H18" s="223"/>
      <c r="I18" s="223" t="str">
        <f>IF(I17&gt;59.99,"PASS","FAIL")</f>
        <v>PASS</v>
      </c>
      <c r="J18" s="223"/>
      <c r="K18" s="223" t="str">
        <f>IF(K17&gt;59.99,"PASS","FAIL")</f>
        <v>PASS</v>
      </c>
      <c r="L18" s="224"/>
      <c r="M18" s="212" t="str">
        <f>IF(M17&gt;59.99,"PASS","FAIL")</f>
        <v>PASS</v>
      </c>
      <c r="N18" s="69"/>
      <c r="O18" s="69" t="str">
        <f>IF(O17&gt;59.99,"PASS","FAIL")</f>
        <v>PASS</v>
      </c>
      <c r="P18" s="69"/>
      <c r="Q18" s="69" t="str">
        <f>IF(Q17&gt;59.99,"PASS","FAIL")</f>
        <v>PASS</v>
      </c>
      <c r="R18" s="69"/>
      <c r="S18" s="69" t="str">
        <f>IF(S17&gt;59.99,"PASS","FAIL")</f>
        <v>PASS</v>
      </c>
      <c r="T18" s="69"/>
      <c r="U18" s="69" t="str">
        <f>IF(U17&gt;59.99,"PASS","FAIL")</f>
        <v>PASS</v>
      </c>
      <c r="V18" s="69"/>
      <c r="W18" s="69" t="str">
        <f>IF(W17&gt;59.99,"PASS","FAIL")</f>
        <v>PASS</v>
      </c>
      <c r="X18" s="69"/>
      <c r="Y18" s="69" t="str">
        <f>IF(Y17&gt;59.99,"PASS","FAIL")</f>
        <v>PASS</v>
      </c>
      <c r="Z18" s="69"/>
    </row>
    <row r="40" spans="5:5" x14ac:dyDescent="0.3">
      <c r="E40" s="183"/>
    </row>
  </sheetData>
  <mergeCells count="24">
    <mergeCell ref="Y5:Z5"/>
    <mergeCell ref="O5:P5"/>
    <mergeCell ref="Q5:R5"/>
    <mergeCell ref="S5:T5"/>
    <mergeCell ref="U5:V5"/>
    <mergeCell ref="W5:X5"/>
    <mergeCell ref="I5:J5"/>
    <mergeCell ref="K5:L5"/>
    <mergeCell ref="M5:N5"/>
    <mergeCell ref="A17:B17"/>
    <mergeCell ref="A18:B18"/>
    <mergeCell ref="A8:B8"/>
    <mergeCell ref="A9:B9"/>
    <mergeCell ref="A10:B10"/>
    <mergeCell ref="A16:B16"/>
    <mergeCell ref="A11:B11"/>
    <mergeCell ref="A12:B12"/>
    <mergeCell ref="A13:B13"/>
    <mergeCell ref="A14:B14"/>
    <mergeCell ref="B2:C2"/>
    <mergeCell ref="B3:C3"/>
    <mergeCell ref="C5:D5"/>
    <mergeCell ref="E5:F5"/>
    <mergeCell ref="G5:H5"/>
  </mergeCells>
  <conditionalFormatting sqref="C8">
    <cfRule type="expression" dxfId="183" priority="74">
      <formula>C8&gt;$AB8</formula>
    </cfRule>
  </conditionalFormatting>
  <conditionalFormatting sqref="C9:C15">
    <cfRule type="expression" dxfId="182" priority="73">
      <formula>C9&gt;$AB9</formula>
    </cfRule>
  </conditionalFormatting>
  <conditionalFormatting sqref="Y8">
    <cfRule type="expression" dxfId="181" priority="20">
      <formula>Y8&gt;$AB8</formula>
    </cfRule>
  </conditionalFormatting>
  <conditionalFormatting sqref="Y9:Y15">
    <cfRule type="expression" dxfId="180" priority="19">
      <formula>Y9&gt;$AB9</formula>
    </cfRule>
  </conditionalFormatting>
  <conditionalFormatting sqref="C18:D18 J18 L18 N18">
    <cfRule type="containsText" dxfId="179" priority="61" operator="containsText" text="Pass">
      <formula>NOT(ISERROR(SEARCH("Pass",C18)))</formula>
    </cfRule>
    <cfRule type="containsText" dxfId="178" priority="62" operator="containsText" text="fail">
      <formula>NOT(ISERROR(SEARCH("fail",C18)))</formula>
    </cfRule>
  </conditionalFormatting>
  <conditionalFormatting sqref="E8">
    <cfRule type="expression" dxfId="177" priority="60">
      <formula>E8&gt;$AB8</formula>
    </cfRule>
  </conditionalFormatting>
  <conditionalFormatting sqref="E9:E15">
    <cfRule type="expression" dxfId="176" priority="59">
      <formula>E9&gt;$AB9</formula>
    </cfRule>
  </conditionalFormatting>
  <conditionalFormatting sqref="E18">
    <cfRule type="containsText" dxfId="175" priority="57" operator="containsText" text="Pass">
      <formula>NOT(ISERROR(SEARCH("Pass",E18)))</formula>
    </cfRule>
    <cfRule type="containsText" dxfId="174" priority="58" operator="containsText" text="fail">
      <formula>NOT(ISERROR(SEARCH("fail",E18)))</formula>
    </cfRule>
  </conditionalFormatting>
  <conditionalFormatting sqref="G8">
    <cfRule type="expression" dxfId="173" priority="56">
      <formula>G8&gt;$AB8</formula>
    </cfRule>
  </conditionalFormatting>
  <conditionalFormatting sqref="G9:G15">
    <cfRule type="expression" dxfId="172" priority="55">
      <formula>G9&gt;$AB9</formula>
    </cfRule>
  </conditionalFormatting>
  <conditionalFormatting sqref="G18">
    <cfRule type="containsText" dxfId="171" priority="53" operator="containsText" text="Pass">
      <formula>NOT(ISERROR(SEARCH("Pass",G18)))</formula>
    </cfRule>
    <cfRule type="containsText" dxfId="170" priority="54" operator="containsText" text="fail">
      <formula>NOT(ISERROR(SEARCH("fail",G18)))</formula>
    </cfRule>
  </conditionalFormatting>
  <conditionalFormatting sqref="I8">
    <cfRule type="expression" dxfId="169" priority="52">
      <formula>I8&gt;$AB8</formula>
    </cfRule>
  </conditionalFormatting>
  <conditionalFormatting sqref="I9:I15">
    <cfRule type="expression" dxfId="168" priority="51">
      <formula>I9&gt;$AB9</formula>
    </cfRule>
  </conditionalFormatting>
  <conditionalFormatting sqref="I18">
    <cfRule type="containsText" dxfId="167" priority="49" operator="containsText" text="Pass">
      <formula>NOT(ISERROR(SEARCH("Pass",I18)))</formula>
    </cfRule>
    <cfRule type="containsText" dxfId="166" priority="50" operator="containsText" text="fail">
      <formula>NOT(ISERROR(SEARCH("fail",I18)))</formula>
    </cfRule>
  </conditionalFormatting>
  <conditionalFormatting sqref="K8">
    <cfRule type="expression" dxfId="165" priority="48">
      <formula>K8&gt;$AB8</formula>
    </cfRule>
  </conditionalFormatting>
  <conditionalFormatting sqref="K9:K15">
    <cfRule type="expression" dxfId="164" priority="47">
      <formula>K9&gt;$AB9</formula>
    </cfRule>
  </conditionalFormatting>
  <conditionalFormatting sqref="K18">
    <cfRule type="containsText" dxfId="163" priority="45" operator="containsText" text="Pass">
      <formula>NOT(ISERROR(SEARCH("Pass",K18)))</formula>
    </cfRule>
    <cfRule type="containsText" dxfId="162" priority="46" operator="containsText" text="fail">
      <formula>NOT(ISERROR(SEARCH("fail",K18)))</formula>
    </cfRule>
  </conditionalFormatting>
  <conditionalFormatting sqref="M8">
    <cfRule type="expression" dxfId="161" priority="44">
      <formula>M8&gt;$AB8</formula>
    </cfRule>
  </conditionalFormatting>
  <conditionalFormatting sqref="M9:M15">
    <cfRule type="expression" dxfId="160" priority="43">
      <formula>M9&gt;$AB9</formula>
    </cfRule>
  </conditionalFormatting>
  <conditionalFormatting sqref="M18">
    <cfRule type="containsText" dxfId="159" priority="41" operator="containsText" text="Pass">
      <formula>NOT(ISERROR(SEARCH("Pass",M18)))</formula>
    </cfRule>
    <cfRule type="containsText" dxfId="158" priority="42" operator="containsText" text="fail">
      <formula>NOT(ISERROR(SEARCH("fail",M18)))</formula>
    </cfRule>
  </conditionalFormatting>
  <conditionalFormatting sqref="Z18">
    <cfRule type="containsText" dxfId="157" priority="1" operator="containsText" text="Pass">
      <formula>NOT(ISERROR(SEARCH("Pass",Z18)))</formula>
    </cfRule>
    <cfRule type="containsText" dxfId="156" priority="2" operator="containsText" text="fail">
      <formula>NOT(ISERROR(SEARCH("fail",Z18)))</formula>
    </cfRule>
  </conditionalFormatting>
  <conditionalFormatting sqref="O8">
    <cfRule type="expression" dxfId="155" priority="40">
      <formula>O8&gt;$AB8</formula>
    </cfRule>
  </conditionalFormatting>
  <conditionalFormatting sqref="O9:O15">
    <cfRule type="expression" dxfId="154" priority="39">
      <formula>O9&gt;$AB9</formula>
    </cfRule>
  </conditionalFormatting>
  <conditionalFormatting sqref="O18">
    <cfRule type="containsText" dxfId="153" priority="37" operator="containsText" text="Pass">
      <formula>NOT(ISERROR(SEARCH("Pass",O18)))</formula>
    </cfRule>
    <cfRule type="containsText" dxfId="152" priority="38" operator="containsText" text="fail">
      <formula>NOT(ISERROR(SEARCH("fail",O18)))</formula>
    </cfRule>
  </conditionalFormatting>
  <conditionalFormatting sqref="Q8">
    <cfRule type="expression" dxfId="151" priority="36">
      <formula>Q8&gt;$AB8</formula>
    </cfRule>
  </conditionalFormatting>
  <conditionalFormatting sqref="Q9:Q15">
    <cfRule type="expression" dxfId="150" priority="35">
      <formula>Q9&gt;$AB9</formula>
    </cfRule>
  </conditionalFormatting>
  <conditionalFormatting sqref="Q18">
    <cfRule type="containsText" dxfId="149" priority="33" operator="containsText" text="Pass">
      <formula>NOT(ISERROR(SEARCH("Pass",Q18)))</formula>
    </cfRule>
    <cfRule type="containsText" dxfId="148" priority="34" operator="containsText" text="fail">
      <formula>NOT(ISERROR(SEARCH("fail",Q18)))</formula>
    </cfRule>
  </conditionalFormatting>
  <conditionalFormatting sqref="S8">
    <cfRule type="expression" dxfId="147" priority="32">
      <formula>S8&gt;$AB8</formula>
    </cfRule>
  </conditionalFormatting>
  <conditionalFormatting sqref="S9:S15">
    <cfRule type="expression" dxfId="146" priority="31">
      <formula>S9&gt;$AB9</formula>
    </cfRule>
  </conditionalFormatting>
  <conditionalFormatting sqref="S18">
    <cfRule type="containsText" dxfId="145" priority="29" operator="containsText" text="Pass">
      <formula>NOT(ISERROR(SEARCH("Pass",S18)))</formula>
    </cfRule>
    <cfRule type="containsText" dxfId="144" priority="30" operator="containsText" text="fail">
      <formula>NOT(ISERROR(SEARCH("fail",S18)))</formula>
    </cfRule>
  </conditionalFormatting>
  <conditionalFormatting sqref="U8">
    <cfRule type="expression" dxfId="143" priority="28">
      <formula>U8&gt;$AB8</formula>
    </cfRule>
  </conditionalFormatting>
  <conditionalFormatting sqref="U9:U15">
    <cfRule type="expression" dxfId="142" priority="27">
      <formula>U9&gt;$AB9</formula>
    </cfRule>
  </conditionalFormatting>
  <conditionalFormatting sqref="U18">
    <cfRule type="containsText" dxfId="141" priority="25" operator="containsText" text="Pass">
      <formula>NOT(ISERROR(SEARCH("Pass",U18)))</formula>
    </cfRule>
    <cfRule type="containsText" dxfId="140" priority="26" operator="containsText" text="fail">
      <formula>NOT(ISERROR(SEARCH("fail",U18)))</formula>
    </cfRule>
  </conditionalFormatting>
  <conditionalFormatting sqref="W8">
    <cfRule type="expression" dxfId="139" priority="24">
      <formula>W8&gt;$AB8</formula>
    </cfRule>
  </conditionalFormatting>
  <conditionalFormatting sqref="W9:W15">
    <cfRule type="expression" dxfId="138" priority="23">
      <formula>W9&gt;$AB9</formula>
    </cfRule>
  </conditionalFormatting>
  <conditionalFormatting sqref="W18">
    <cfRule type="containsText" dxfId="137" priority="21" operator="containsText" text="Pass">
      <formula>NOT(ISERROR(SEARCH("Pass",W18)))</formula>
    </cfRule>
    <cfRule type="containsText" dxfId="136" priority="22" operator="containsText" text="fail">
      <formula>NOT(ISERROR(SEARCH("fail",W18)))</formula>
    </cfRule>
  </conditionalFormatting>
  <conditionalFormatting sqref="Y18">
    <cfRule type="containsText" dxfId="135" priority="17" operator="containsText" text="Pass">
      <formula>NOT(ISERROR(SEARCH("Pass",Y18)))</formula>
    </cfRule>
    <cfRule type="containsText" dxfId="134" priority="18" operator="containsText" text="fail">
      <formula>NOT(ISERROR(SEARCH("fail",Y18)))</formula>
    </cfRule>
  </conditionalFormatting>
  <conditionalFormatting sqref="F18">
    <cfRule type="containsText" dxfId="133" priority="15" operator="containsText" text="Pass">
      <formula>NOT(ISERROR(SEARCH("Pass",F18)))</formula>
    </cfRule>
    <cfRule type="containsText" dxfId="132" priority="16" operator="containsText" text="fail">
      <formula>NOT(ISERROR(SEARCH("fail",F18)))</formula>
    </cfRule>
  </conditionalFormatting>
  <conditionalFormatting sqref="H18">
    <cfRule type="containsText" dxfId="131" priority="13" operator="containsText" text="Pass">
      <formula>NOT(ISERROR(SEARCH("Pass",H18)))</formula>
    </cfRule>
    <cfRule type="containsText" dxfId="130" priority="14" operator="containsText" text="fail">
      <formula>NOT(ISERROR(SEARCH("fail",H18)))</formula>
    </cfRule>
  </conditionalFormatting>
  <conditionalFormatting sqref="P18">
    <cfRule type="containsText" dxfId="129" priority="11" operator="containsText" text="Pass">
      <formula>NOT(ISERROR(SEARCH("Pass",P18)))</formula>
    </cfRule>
    <cfRule type="containsText" dxfId="128" priority="12" operator="containsText" text="fail">
      <formula>NOT(ISERROR(SEARCH("fail",P18)))</formula>
    </cfRule>
  </conditionalFormatting>
  <conditionalFormatting sqref="R18">
    <cfRule type="containsText" dxfId="127" priority="9" operator="containsText" text="Pass">
      <formula>NOT(ISERROR(SEARCH("Pass",R18)))</formula>
    </cfRule>
    <cfRule type="containsText" dxfId="126" priority="10" operator="containsText" text="fail">
      <formula>NOT(ISERROR(SEARCH("fail",R18)))</formula>
    </cfRule>
  </conditionalFormatting>
  <conditionalFormatting sqref="T18">
    <cfRule type="containsText" dxfId="125" priority="7" operator="containsText" text="Pass">
      <formula>NOT(ISERROR(SEARCH("Pass",T18)))</formula>
    </cfRule>
    <cfRule type="containsText" dxfId="124" priority="8" operator="containsText" text="fail">
      <formula>NOT(ISERROR(SEARCH("fail",T18)))</formula>
    </cfRule>
  </conditionalFormatting>
  <conditionalFormatting sqref="V18">
    <cfRule type="containsText" dxfId="123" priority="5" operator="containsText" text="Pass">
      <formula>NOT(ISERROR(SEARCH("Pass",V18)))</formula>
    </cfRule>
    <cfRule type="containsText" dxfId="122" priority="6" operator="containsText" text="fail">
      <formula>NOT(ISERROR(SEARCH("fail",V18)))</formula>
    </cfRule>
  </conditionalFormatting>
  <conditionalFormatting sqref="X18">
    <cfRule type="containsText" dxfId="121" priority="3" operator="containsText" text="Pass">
      <formula>NOT(ISERROR(SEARCH("Pass",X18)))</formula>
    </cfRule>
    <cfRule type="containsText" dxfId="120" priority="4" operator="containsText" text="fail">
      <formula>NOT(ISERROR(SEARCH("fail",X18)))</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D42"/>
  <sheetViews>
    <sheetView view="pageLayout" topLeftCell="A22" zoomScale="70" zoomScaleNormal="100" zoomScaleSheetLayoutView="55" zoomScalePageLayoutView="70" workbookViewId="0"/>
  </sheetViews>
  <sheetFormatPr defaultColWidth="9.1796875" defaultRowHeight="13" x14ac:dyDescent="0.3"/>
  <cols>
    <col min="1" max="1" width="27.26953125" style="16" customWidth="1"/>
    <col min="2" max="2" width="39.1796875" style="16" customWidth="1"/>
    <col min="3" max="3" width="15.7265625" style="16" customWidth="1"/>
    <col min="4" max="4" width="30.7265625" style="16" customWidth="1"/>
    <col min="5" max="5" width="15.7265625" style="16" customWidth="1"/>
    <col min="6" max="6" width="30.7265625" style="16" customWidth="1"/>
    <col min="7" max="7" width="15.7265625" style="16" customWidth="1"/>
    <col min="8" max="8" width="30.7265625" style="16" customWidth="1"/>
    <col min="9" max="9" width="15.7265625" style="16" customWidth="1"/>
    <col min="10" max="10" width="30.7265625" style="16" customWidth="1"/>
    <col min="11" max="11" width="15.7265625" style="16" customWidth="1"/>
    <col min="12" max="12" width="30.7265625" style="16"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8" width="9.1796875" style="16"/>
    <col min="29" max="29" width="12.54296875" style="16" bestFit="1" customWidth="1"/>
    <col min="30" max="30" width="61" style="16" customWidth="1"/>
    <col min="31" max="16384" width="9.1796875" style="16"/>
  </cols>
  <sheetData>
    <row r="2" spans="1:30" ht="18" x14ac:dyDescent="0.4">
      <c r="A2" s="71" t="s">
        <v>57</v>
      </c>
      <c r="B2" s="279" t="str">
        <f>Contents!B13</f>
        <v>Section 6</v>
      </c>
      <c r="C2" s="280"/>
      <c r="D2" s="59"/>
      <c r="E2" s="59"/>
      <c r="F2" s="59"/>
      <c r="G2" s="59"/>
      <c r="H2" s="59"/>
      <c r="I2" s="59"/>
      <c r="J2" s="59"/>
      <c r="K2" s="59"/>
      <c r="L2" s="59"/>
      <c r="M2" s="59"/>
      <c r="N2" s="59"/>
      <c r="O2" s="59"/>
      <c r="P2" s="59"/>
      <c r="Q2" s="59"/>
      <c r="R2" s="59"/>
      <c r="S2" s="59"/>
      <c r="T2" s="59"/>
      <c r="U2" s="59"/>
      <c r="V2" s="59"/>
      <c r="W2" s="59"/>
      <c r="X2" s="59"/>
      <c r="Y2" s="59"/>
      <c r="Z2" s="59"/>
    </row>
    <row r="3" spans="1:30" ht="18" x14ac:dyDescent="0.4">
      <c r="A3" s="71" t="s">
        <v>40</v>
      </c>
      <c r="B3" s="279" t="str">
        <f>Contents!C13</f>
        <v>Resources (World-wide)</v>
      </c>
      <c r="C3" s="280"/>
      <c r="D3" s="59"/>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17" customFormat="1" ht="31" x14ac:dyDescent="0.25">
      <c r="A6" s="86" t="s">
        <v>60</v>
      </c>
      <c r="B6" s="114">
        <v>25</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0"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c r="AB7" s="141"/>
      <c r="AC7" s="141"/>
      <c r="AD7" s="140"/>
    </row>
    <row r="8" spans="1:30" s="17" customFormat="1" ht="57.75" customHeight="1" x14ac:dyDescent="0.25">
      <c r="A8" s="297" t="s">
        <v>214</v>
      </c>
      <c r="B8" s="286" t="s">
        <v>65</v>
      </c>
      <c r="C8" s="72">
        <v>3</v>
      </c>
      <c r="D8" s="67"/>
      <c r="E8" s="72">
        <v>3</v>
      </c>
      <c r="F8" s="67"/>
      <c r="G8" s="72">
        <v>3</v>
      </c>
      <c r="H8" s="67"/>
      <c r="I8" s="72">
        <v>3</v>
      </c>
      <c r="J8" s="67"/>
      <c r="K8" s="72">
        <v>3</v>
      </c>
      <c r="L8" s="67"/>
      <c r="M8" s="72">
        <v>3</v>
      </c>
      <c r="N8" s="67"/>
      <c r="O8" s="72">
        <v>3</v>
      </c>
      <c r="P8" s="67"/>
      <c r="Q8" s="72">
        <v>3</v>
      </c>
      <c r="R8" s="67"/>
      <c r="S8" s="72">
        <v>3</v>
      </c>
      <c r="T8" s="67"/>
      <c r="U8" s="72">
        <v>3</v>
      </c>
      <c r="V8" s="67"/>
      <c r="W8" s="72">
        <v>3</v>
      </c>
      <c r="X8" s="67"/>
      <c r="Y8" s="72">
        <v>3</v>
      </c>
      <c r="Z8" s="67"/>
      <c r="AB8" s="140">
        <v>3</v>
      </c>
      <c r="AC8" s="140">
        <v>4</v>
      </c>
      <c r="AD8" s="137" t="s">
        <v>127</v>
      </c>
    </row>
    <row r="9" spans="1:30" s="17" customFormat="1" ht="43.5" customHeight="1" x14ac:dyDescent="0.25">
      <c r="A9" s="297" t="s">
        <v>215</v>
      </c>
      <c r="B9" s="303"/>
      <c r="C9" s="72"/>
      <c r="D9" s="67"/>
      <c r="E9" s="72"/>
      <c r="F9" s="67"/>
      <c r="G9" s="72"/>
      <c r="H9" s="67"/>
      <c r="I9" s="72"/>
      <c r="J9" s="67"/>
      <c r="K9" s="72"/>
      <c r="L9" s="67"/>
      <c r="M9" s="72"/>
      <c r="N9" s="67"/>
      <c r="O9" s="72"/>
      <c r="P9" s="67"/>
      <c r="Q9" s="72"/>
      <c r="R9" s="67"/>
      <c r="S9" s="72"/>
      <c r="T9" s="67"/>
      <c r="U9" s="72"/>
      <c r="V9" s="67"/>
      <c r="W9" s="72"/>
      <c r="X9" s="67"/>
      <c r="Y9" s="72"/>
      <c r="Z9" s="67"/>
      <c r="AB9" s="140"/>
      <c r="AC9" s="140"/>
    </row>
    <row r="10" spans="1:30" s="17" customFormat="1" ht="94.5" customHeight="1" x14ac:dyDescent="0.25">
      <c r="A10" s="112"/>
      <c r="B10" s="148" t="s">
        <v>155</v>
      </c>
      <c r="C10" s="72">
        <v>5</v>
      </c>
      <c r="D10" s="67"/>
      <c r="E10" s="72">
        <v>5</v>
      </c>
      <c r="F10" s="67"/>
      <c r="G10" s="72">
        <v>5</v>
      </c>
      <c r="H10" s="67"/>
      <c r="I10" s="72">
        <v>5</v>
      </c>
      <c r="J10" s="67"/>
      <c r="K10" s="72">
        <v>5</v>
      </c>
      <c r="L10" s="67"/>
      <c r="M10" s="72">
        <v>5</v>
      </c>
      <c r="N10" s="67"/>
      <c r="O10" s="72">
        <v>5</v>
      </c>
      <c r="P10" s="67"/>
      <c r="Q10" s="72">
        <v>5</v>
      </c>
      <c r="R10" s="67"/>
      <c r="S10" s="72">
        <v>5</v>
      </c>
      <c r="T10" s="67"/>
      <c r="U10" s="72">
        <v>5</v>
      </c>
      <c r="V10" s="67"/>
      <c r="W10" s="72">
        <v>5</v>
      </c>
      <c r="X10" s="67"/>
      <c r="Y10" s="72">
        <v>5</v>
      </c>
      <c r="Z10" s="67"/>
      <c r="AB10" s="140">
        <v>5</v>
      </c>
      <c r="AC10" s="140">
        <v>5</v>
      </c>
      <c r="AD10" s="137" t="s">
        <v>75</v>
      </c>
    </row>
    <row r="11" spans="1:30" s="17" customFormat="1" ht="94.5" customHeight="1" x14ac:dyDescent="0.25">
      <c r="A11" s="112"/>
      <c r="B11" s="149" t="s">
        <v>180</v>
      </c>
      <c r="C11" s="72">
        <v>5</v>
      </c>
      <c r="D11" s="67"/>
      <c r="E11" s="72">
        <v>5</v>
      </c>
      <c r="F11" s="67"/>
      <c r="G11" s="72">
        <v>5</v>
      </c>
      <c r="H11" s="67"/>
      <c r="I11" s="72">
        <v>5</v>
      </c>
      <c r="J11" s="67"/>
      <c r="K11" s="72">
        <v>5</v>
      </c>
      <c r="L11" s="67"/>
      <c r="M11" s="72">
        <v>5</v>
      </c>
      <c r="N11" s="67"/>
      <c r="O11" s="72">
        <v>5</v>
      </c>
      <c r="P11" s="67"/>
      <c r="Q11" s="72">
        <v>5</v>
      </c>
      <c r="R11" s="67"/>
      <c r="S11" s="72">
        <v>5</v>
      </c>
      <c r="T11" s="67"/>
      <c r="U11" s="72">
        <v>5</v>
      </c>
      <c r="V11" s="67"/>
      <c r="W11" s="72">
        <v>5</v>
      </c>
      <c r="X11" s="67"/>
      <c r="Y11" s="72">
        <v>5</v>
      </c>
      <c r="Z11" s="67"/>
      <c r="AB11" s="140">
        <v>5</v>
      </c>
      <c r="AC11" s="140">
        <v>3</v>
      </c>
      <c r="AD11" s="137" t="s">
        <v>195</v>
      </c>
    </row>
    <row r="12" spans="1:30" s="17" customFormat="1" ht="94.5" customHeight="1" x14ac:dyDescent="0.25">
      <c r="A12" s="112"/>
      <c r="B12" s="149" t="s">
        <v>181</v>
      </c>
      <c r="C12" s="72">
        <v>5</v>
      </c>
      <c r="D12" s="67"/>
      <c r="E12" s="72">
        <v>5</v>
      </c>
      <c r="F12" s="67"/>
      <c r="G12" s="72">
        <v>5</v>
      </c>
      <c r="H12" s="67"/>
      <c r="I12" s="72">
        <v>5</v>
      </c>
      <c r="J12" s="67"/>
      <c r="K12" s="72">
        <v>5</v>
      </c>
      <c r="L12" s="67"/>
      <c r="M12" s="72">
        <v>5</v>
      </c>
      <c r="N12" s="67"/>
      <c r="O12" s="72">
        <v>5</v>
      </c>
      <c r="P12" s="67"/>
      <c r="Q12" s="72">
        <v>5</v>
      </c>
      <c r="R12" s="67"/>
      <c r="S12" s="72">
        <v>5</v>
      </c>
      <c r="T12" s="67"/>
      <c r="U12" s="72">
        <v>5</v>
      </c>
      <c r="V12" s="67"/>
      <c r="W12" s="72">
        <v>5</v>
      </c>
      <c r="X12" s="67"/>
      <c r="Y12" s="72">
        <v>5</v>
      </c>
      <c r="Z12" s="67"/>
      <c r="AB12" s="140">
        <v>5</v>
      </c>
      <c r="AC12" s="140">
        <v>3</v>
      </c>
      <c r="AD12" s="137" t="s">
        <v>224</v>
      </c>
    </row>
    <row r="13" spans="1:30" s="17" customFormat="1" ht="94.5" customHeight="1" x14ac:dyDescent="0.25">
      <c r="A13" s="112"/>
      <c r="B13" s="149" t="s">
        <v>182</v>
      </c>
      <c r="C13" s="72">
        <v>5</v>
      </c>
      <c r="D13" s="67"/>
      <c r="E13" s="72">
        <v>5</v>
      </c>
      <c r="F13" s="67"/>
      <c r="G13" s="72">
        <v>5</v>
      </c>
      <c r="H13" s="67"/>
      <c r="I13" s="72">
        <v>5</v>
      </c>
      <c r="J13" s="67"/>
      <c r="K13" s="72">
        <v>5</v>
      </c>
      <c r="L13" s="67"/>
      <c r="M13" s="72">
        <v>5</v>
      </c>
      <c r="N13" s="67"/>
      <c r="O13" s="72">
        <v>5</v>
      </c>
      <c r="P13" s="67"/>
      <c r="Q13" s="72">
        <v>5</v>
      </c>
      <c r="R13" s="67"/>
      <c r="S13" s="72">
        <v>5</v>
      </c>
      <c r="T13" s="67"/>
      <c r="U13" s="72">
        <v>5</v>
      </c>
      <c r="V13" s="67"/>
      <c r="W13" s="72">
        <v>5</v>
      </c>
      <c r="X13" s="67"/>
      <c r="Y13" s="72">
        <v>5</v>
      </c>
      <c r="Z13" s="67"/>
      <c r="AB13" s="140">
        <v>5</v>
      </c>
      <c r="AC13" s="140">
        <v>3</v>
      </c>
      <c r="AD13" s="137" t="s">
        <v>225</v>
      </c>
    </row>
    <row r="14" spans="1:30" s="17" customFormat="1" ht="94.5" customHeight="1" x14ac:dyDescent="0.25">
      <c r="A14" s="112"/>
      <c r="B14" s="149" t="s">
        <v>157</v>
      </c>
      <c r="C14" s="72">
        <v>5</v>
      </c>
      <c r="D14" s="67"/>
      <c r="E14" s="72">
        <v>5</v>
      </c>
      <c r="F14" s="67"/>
      <c r="G14" s="72">
        <v>5</v>
      </c>
      <c r="H14" s="67"/>
      <c r="I14" s="72">
        <v>5</v>
      </c>
      <c r="J14" s="67"/>
      <c r="K14" s="72">
        <v>5</v>
      </c>
      <c r="L14" s="67"/>
      <c r="M14" s="72">
        <v>5</v>
      </c>
      <c r="N14" s="67"/>
      <c r="O14" s="72">
        <v>5</v>
      </c>
      <c r="P14" s="67"/>
      <c r="Q14" s="72">
        <v>5</v>
      </c>
      <c r="R14" s="67"/>
      <c r="S14" s="72">
        <v>5</v>
      </c>
      <c r="T14" s="67"/>
      <c r="U14" s="72">
        <v>5</v>
      </c>
      <c r="V14" s="67"/>
      <c r="W14" s="72">
        <v>5</v>
      </c>
      <c r="X14" s="67"/>
      <c r="Y14" s="72">
        <v>5</v>
      </c>
      <c r="Z14" s="67"/>
      <c r="AB14" s="140">
        <v>5</v>
      </c>
      <c r="AC14" s="140">
        <v>3</v>
      </c>
      <c r="AD14" s="137" t="s">
        <v>226</v>
      </c>
    </row>
    <row r="15" spans="1:30" s="17" customFormat="1" ht="94.5" customHeight="1" x14ac:dyDescent="0.25">
      <c r="A15" s="112"/>
      <c r="B15" s="148" t="s">
        <v>156</v>
      </c>
      <c r="C15" s="72">
        <v>5</v>
      </c>
      <c r="D15" s="67"/>
      <c r="E15" s="72">
        <v>5</v>
      </c>
      <c r="F15" s="67"/>
      <c r="G15" s="72">
        <v>5</v>
      </c>
      <c r="H15" s="67"/>
      <c r="I15" s="72">
        <v>5</v>
      </c>
      <c r="J15" s="67"/>
      <c r="K15" s="72">
        <v>5</v>
      </c>
      <c r="L15" s="67"/>
      <c r="M15" s="72">
        <v>5</v>
      </c>
      <c r="N15" s="67"/>
      <c r="O15" s="72">
        <v>5</v>
      </c>
      <c r="P15" s="67"/>
      <c r="Q15" s="72">
        <v>5</v>
      </c>
      <c r="R15" s="67"/>
      <c r="S15" s="72">
        <v>5</v>
      </c>
      <c r="T15" s="67"/>
      <c r="U15" s="72">
        <v>5</v>
      </c>
      <c r="V15" s="67"/>
      <c r="W15" s="72">
        <v>5</v>
      </c>
      <c r="X15" s="67"/>
      <c r="Y15" s="72">
        <v>5</v>
      </c>
      <c r="Z15" s="67"/>
      <c r="AB15" s="140">
        <v>5</v>
      </c>
      <c r="AC15" s="140">
        <v>3</v>
      </c>
      <c r="AD15" s="137" t="s">
        <v>75</v>
      </c>
    </row>
    <row r="16" spans="1:30" s="17" customFormat="1" ht="94.5" customHeight="1" x14ac:dyDescent="0.25">
      <c r="A16" s="112"/>
      <c r="B16" s="149" t="s">
        <v>162</v>
      </c>
      <c r="C16" s="72">
        <v>5</v>
      </c>
      <c r="D16" s="67"/>
      <c r="E16" s="72">
        <v>5</v>
      </c>
      <c r="F16" s="67"/>
      <c r="G16" s="72">
        <v>5</v>
      </c>
      <c r="H16" s="67"/>
      <c r="I16" s="72">
        <v>5</v>
      </c>
      <c r="J16" s="67"/>
      <c r="K16" s="72">
        <v>5</v>
      </c>
      <c r="L16" s="67"/>
      <c r="M16" s="72">
        <v>5</v>
      </c>
      <c r="N16" s="67"/>
      <c r="O16" s="72">
        <v>5</v>
      </c>
      <c r="P16" s="67"/>
      <c r="Q16" s="72">
        <v>5</v>
      </c>
      <c r="R16" s="67"/>
      <c r="S16" s="72">
        <v>5</v>
      </c>
      <c r="T16" s="67"/>
      <c r="U16" s="72">
        <v>5</v>
      </c>
      <c r="V16" s="67"/>
      <c r="W16" s="72">
        <v>5</v>
      </c>
      <c r="X16" s="67"/>
      <c r="Y16" s="72">
        <v>5</v>
      </c>
      <c r="Z16" s="67"/>
      <c r="AB16" s="140">
        <v>5</v>
      </c>
      <c r="AC16" s="140">
        <v>3</v>
      </c>
      <c r="AD16" s="137" t="s">
        <v>75</v>
      </c>
    </row>
    <row r="17" spans="1:30" s="17" customFormat="1" ht="94.5" customHeight="1" x14ac:dyDescent="0.25">
      <c r="A17" s="112"/>
      <c r="B17" s="148" t="s">
        <v>163</v>
      </c>
      <c r="C17" s="72">
        <v>5</v>
      </c>
      <c r="D17" s="67"/>
      <c r="E17" s="72">
        <v>5</v>
      </c>
      <c r="F17" s="67"/>
      <c r="G17" s="72">
        <v>5</v>
      </c>
      <c r="H17" s="67"/>
      <c r="I17" s="72">
        <v>5</v>
      </c>
      <c r="J17" s="67"/>
      <c r="K17" s="72">
        <v>5</v>
      </c>
      <c r="L17" s="67"/>
      <c r="M17" s="72">
        <v>5</v>
      </c>
      <c r="N17" s="67"/>
      <c r="O17" s="72">
        <v>5</v>
      </c>
      <c r="P17" s="67"/>
      <c r="Q17" s="72">
        <v>5</v>
      </c>
      <c r="R17" s="67"/>
      <c r="S17" s="72">
        <v>5</v>
      </c>
      <c r="T17" s="67"/>
      <c r="U17" s="72">
        <v>5</v>
      </c>
      <c r="V17" s="67"/>
      <c r="W17" s="72">
        <v>5</v>
      </c>
      <c r="X17" s="67"/>
      <c r="Y17" s="72">
        <v>5</v>
      </c>
      <c r="Z17" s="67"/>
      <c r="AB17" s="140">
        <v>5</v>
      </c>
      <c r="AC17" s="140">
        <v>3</v>
      </c>
      <c r="AD17" s="137" t="s">
        <v>75</v>
      </c>
    </row>
    <row r="18" spans="1:30" s="17" customFormat="1" ht="94.5" customHeight="1" x14ac:dyDescent="0.25">
      <c r="A18" s="112"/>
      <c r="B18" s="148" t="s">
        <v>164</v>
      </c>
      <c r="C18" s="72">
        <v>5</v>
      </c>
      <c r="D18" s="67"/>
      <c r="E18" s="72">
        <v>5</v>
      </c>
      <c r="F18" s="67"/>
      <c r="G18" s="72">
        <v>5</v>
      </c>
      <c r="H18" s="67"/>
      <c r="I18" s="72">
        <v>5</v>
      </c>
      <c r="J18" s="67"/>
      <c r="K18" s="72">
        <v>5</v>
      </c>
      <c r="L18" s="67"/>
      <c r="M18" s="72">
        <v>5</v>
      </c>
      <c r="N18" s="67"/>
      <c r="O18" s="72">
        <v>5</v>
      </c>
      <c r="P18" s="67"/>
      <c r="Q18" s="72">
        <v>5</v>
      </c>
      <c r="R18" s="67"/>
      <c r="S18" s="72">
        <v>5</v>
      </c>
      <c r="T18" s="67"/>
      <c r="U18" s="72">
        <v>5</v>
      </c>
      <c r="V18" s="67"/>
      <c r="W18" s="72">
        <v>5</v>
      </c>
      <c r="X18" s="67"/>
      <c r="Y18" s="72">
        <v>5</v>
      </c>
      <c r="Z18" s="67"/>
      <c r="AB18" s="140">
        <v>5</v>
      </c>
      <c r="AC18" s="140">
        <v>3</v>
      </c>
      <c r="AD18" s="137" t="s">
        <v>75</v>
      </c>
    </row>
    <row r="19" spans="1:30" s="17" customFormat="1" ht="94.5" customHeight="1" x14ac:dyDescent="0.25">
      <c r="A19" s="112"/>
      <c r="B19" s="149" t="s">
        <v>193</v>
      </c>
      <c r="C19" s="72">
        <v>5</v>
      </c>
      <c r="D19" s="67"/>
      <c r="E19" s="72">
        <v>5</v>
      </c>
      <c r="F19" s="67"/>
      <c r="G19" s="72">
        <v>5</v>
      </c>
      <c r="H19" s="67"/>
      <c r="I19" s="72">
        <v>5</v>
      </c>
      <c r="J19" s="67"/>
      <c r="K19" s="72">
        <v>5</v>
      </c>
      <c r="L19" s="67"/>
      <c r="M19" s="72">
        <v>5</v>
      </c>
      <c r="N19" s="67"/>
      <c r="O19" s="72">
        <v>5</v>
      </c>
      <c r="P19" s="67"/>
      <c r="Q19" s="72">
        <v>5</v>
      </c>
      <c r="R19" s="67"/>
      <c r="S19" s="72">
        <v>5</v>
      </c>
      <c r="T19" s="67"/>
      <c r="U19" s="72">
        <v>5</v>
      </c>
      <c r="V19" s="67"/>
      <c r="W19" s="72">
        <v>5</v>
      </c>
      <c r="X19" s="67"/>
      <c r="Y19" s="72">
        <v>5</v>
      </c>
      <c r="Z19" s="67"/>
      <c r="AB19" s="140">
        <v>5</v>
      </c>
      <c r="AC19" s="140">
        <v>3</v>
      </c>
      <c r="AD19" s="137" t="s">
        <v>195</v>
      </c>
    </row>
    <row r="20" spans="1:30" s="17" customFormat="1" ht="94.5" customHeight="1" x14ac:dyDescent="0.25">
      <c r="A20" s="112"/>
      <c r="B20" s="149" t="s">
        <v>165</v>
      </c>
      <c r="C20" s="72">
        <v>5</v>
      </c>
      <c r="D20" s="67"/>
      <c r="E20" s="72">
        <v>5</v>
      </c>
      <c r="F20" s="67"/>
      <c r="G20" s="72">
        <v>5</v>
      </c>
      <c r="H20" s="67"/>
      <c r="I20" s="72">
        <v>5</v>
      </c>
      <c r="J20" s="67"/>
      <c r="K20" s="72">
        <v>5</v>
      </c>
      <c r="L20" s="67"/>
      <c r="M20" s="72">
        <v>5</v>
      </c>
      <c r="N20" s="67"/>
      <c r="O20" s="72">
        <v>5</v>
      </c>
      <c r="P20" s="67"/>
      <c r="Q20" s="72">
        <v>5</v>
      </c>
      <c r="R20" s="67"/>
      <c r="S20" s="72">
        <v>5</v>
      </c>
      <c r="T20" s="67"/>
      <c r="U20" s="72">
        <v>5</v>
      </c>
      <c r="V20" s="67"/>
      <c r="W20" s="72">
        <v>5</v>
      </c>
      <c r="X20" s="67"/>
      <c r="Y20" s="72">
        <v>5</v>
      </c>
      <c r="Z20" s="67"/>
      <c r="AB20" s="140">
        <v>5</v>
      </c>
      <c r="AC20" s="140">
        <v>3</v>
      </c>
      <c r="AD20" s="137" t="s">
        <v>224</v>
      </c>
    </row>
    <row r="21" spans="1:30" s="17" customFormat="1" ht="94.5" customHeight="1" x14ac:dyDescent="0.25">
      <c r="A21" s="112"/>
      <c r="B21" s="148" t="s">
        <v>183</v>
      </c>
      <c r="C21" s="72">
        <v>5</v>
      </c>
      <c r="D21" s="67"/>
      <c r="E21" s="72">
        <v>5</v>
      </c>
      <c r="F21" s="67"/>
      <c r="G21" s="72">
        <v>5</v>
      </c>
      <c r="H21" s="67"/>
      <c r="I21" s="72">
        <v>5</v>
      </c>
      <c r="J21" s="67"/>
      <c r="K21" s="72">
        <v>5</v>
      </c>
      <c r="L21" s="67"/>
      <c r="M21" s="72">
        <v>5</v>
      </c>
      <c r="N21" s="67"/>
      <c r="O21" s="72">
        <v>5</v>
      </c>
      <c r="P21" s="67"/>
      <c r="Q21" s="72">
        <v>5</v>
      </c>
      <c r="R21" s="67"/>
      <c r="S21" s="72">
        <v>5</v>
      </c>
      <c r="T21" s="67"/>
      <c r="U21" s="72">
        <v>5</v>
      </c>
      <c r="V21" s="67"/>
      <c r="W21" s="72">
        <v>5</v>
      </c>
      <c r="X21" s="67"/>
      <c r="Y21" s="72">
        <v>5</v>
      </c>
      <c r="Z21" s="67"/>
      <c r="AB21" s="140">
        <v>5</v>
      </c>
      <c r="AC21" s="140">
        <v>3</v>
      </c>
      <c r="AD21" s="137" t="s">
        <v>75</v>
      </c>
    </row>
    <row r="22" spans="1:30" s="17" customFormat="1" ht="94.5" customHeight="1" x14ac:dyDescent="0.25">
      <c r="A22" s="112"/>
      <c r="B22" s="148" t="s">
        <v>158</v>
      </c>
      <c r="C22" s="72">
        <v>5</v>
      </c>
      <c r="D22" s="67"/>
      <c r="E22" s="72">
        <v>5</v>
      </c>
      <c r="F22" s="67"/>
      <c r="G22" s="72">
        <v>5</v>
      </c>
      <c r="H22" s="67"/>
      <c r="I22" s="72">
        <v>5</v>
      </c>
      <c r="J22" s="67"/>
      <c r="K22" s="72">
        <v>5</v>
      </c>
      <c r="L22" s="67"/>
      <c r="M22" s="72">
        <v>5</v>
      </c>
      <c r="N22" s="67"/>
      <c r="O22" s="72">
        <v>5</v>
      </c>
      <c r="P22" s="67"/>
      <c r="Q22" s="72">
        <v>5</v>
      </c>
      <c r="R22" s="67"/>
      <c r="S22" s="72">
        <v>5</v>
      </c>
      <c r="T22" s="67"/>
      <c r="U22" s="72">
        <v>5</v>
      </c>
      <c r="V22" s="67"/>
      <c r="W22" s="72">
        <v>5</v>
      </c>
      <c r="X22" s="67"/>
      <c r="Y22" s="72">
        <v>5</v>
      </c>
      <c r="Z22" s="67"/>
      <c r="AB22" s="140">
        <v>5</v>
      </c>
      <c r="AC22" s="140">
        <v>3</v>
      </c>
      <c r="AD22" s="137" t="s">
        <v>75</v>
      </c>
    </row>
    <row r="23" spans="1:30" s="17" customFormat="1" ht="94.5" customHeight="1" x14ac:dyDescent="0.25">
      <c r="A23" s="112"/>
      <c r="B23" s="148" t="s">
        <v>184</v>
      </c>
      <c r="C23" s="72">
        <v>5</v>
      </c>
      <c r="D23" s="67"/>
      <c r="E23" s="72">
        <v>5</v>
      </c>
      <c r="F23" s="67"/>
      <c r="G23" s="72">
        <v>5</v>
      </c>
      <c r="H23" s="67"/>
      <c r="I23" s="72">
        <v>5</v>
      </c>
      <c r="J23" s="67"/>
      <c r="K23" s="72">
        <v>5</v>
      </c>
      <c r="L23" s="67"/>
      <c r="M23" s="72">
        <v>5</v>
      </c>
      <c r="N23" s="67"/>
      <c r="O23" s="72">
        <v>5</v>
      </c>
      <c r="P23" s="67"/>
      <c r="Q23" s="72">
        <v>5</v>
      </c>
      <c r="R23" s="67"/>
      <c r="S23" s="72">
        <v>5</v>
      </c>
      <c r="T23" s="67"/>
      <c r="U23" s="72">
        <v>5</v>
      </c>
      <c r="V23" s="67"/>
      <c r="W23" s="72">
        <v>5</v>
      </c>
      <c r="X23" s="67"/>
      <c r="Y23" s="72">
        <v>5</v>
      </c>
      <c r="Z23" s="67"/>
      <c r="AB23" s="140">
        <v>5</v>
      </c>
      <c r="AC23" s="140">
        <v>3</v>
      </c>
      <c r="AD23" s="137" t="s">
        <v>75</v>
      </c>
    </row>
    <row r="24" spans="1:30" s="17" customFormat="1" ht="94.5" customHeight="1" x14ac:dyDescent="0.25">
      <c r="A24" s="112"/>
      <c r="B24" s="148" t="s">
        <v>185</v>
      </c>
      <c r="C24" s="72">
        <v>5</v>
      </c>
      <c r="D24" s="67"/>
      <c r="E24" s="72">
        <v>5</v>
      </c>
      <c r="F24" s="67"/>
      <c r="G24" s="72">
        <v>5</v>
      </c>
      <c r="H24" s="67"/>
      <c r="I24" s="72">
        <v>5</v>
      </c>
      <c r="J24" s="67"/>
      <c r="K24" s="72">
        <v>5</v>
      </c>
      <c r="L24" s="67"/>
      <c r="M24" s="72">
        <v>5</v>
      </c>
      <c r="N24" s="67"/>
      <c r="O24" s="72">
        <v>5</v>
      </c>
      <c r="P24" s="67"/>
      <c r="Q24" s="72">
        <v>5</v>
      </c>
      <c r="R24" s="67"/>
      <c r="S24" s="72">
        <v>5</v>
      </c>
      <c r="T24" s="67"/>
      <c r="U24" s="72">
        <v>5</v>
      </c>
      <c r="V24" s="67"/>
      <c r="W24" s="72">
        <v>5</v>
      </c>
      <c r="X24" s="67"/>
      <c r="Y24" s="72">
        <v>5</v>
      </c>
      <c r="Z24" s="67"/>
      <c r="AB24" s="140">
        <v>5</v>
      </c>
      <c r="AC24" s="140">
        <v>3</v>
      </c>
      <c r="AD24" s="137" t="s">
        <v>75</v>
      </c>
    </row>
    <row r="25" spans="1:30" s="17" customFormat="1" ht="94.5" customHeight="1" x14ac:dyDescent="0.25">
      <c r="A25" s="112"/>
      <c r="B25" s="148" t="s">
        <v>186</v>
      </c>
      <c r="C25" s="72">
        <v>5</v>
      </c>
      <c r="D25" s="67"/>
      <c r="E25" s="72">
        <v>5</v>
      </c>
      <c r="F25" s="67"/>
      <c r="G25" s="72">
        <v>5</v>
      </c>
      <c r="H25" s="67"/>
      <c r="I25" s="72">
        <v>5</v>
      </c>
      <c r="J25" s="67"/>
      <c r="K25" s="72">
        <v>5</v>
      </c>
      <c r="L25" s="67"/>
      <c r="M25" s="72">
        <v>5</v>
      </c>
      <c r="N25" s="67"/>
      <c r="O25" s="72">
        <v>5</v>
      </c>
      <c r="P25" s="67"/>
      <c r="Q25" s="72">
        <v>5</v>
      </c>
      <c r="R25" s="67"/>
      <c r="S25" s="72">
        <v>5</v>
      </c>
      <c r="T25" s="67"/>
      <c r="U25" s="72">
        <v>5</v>
      </c>
      <c r="V25" s="67"/>
      <c r="W25" s="72">
        <v>5</v>
      </c>
      <c r="X25" s="67"/>
      <c r="Y25" s="72">
        <v>5</v>
      </c>
      <c r="Z25" s="67"/>
      <c r="AB25" s="140">
        <v>5</v>
      </c>
      <c r="AC25" s="140">
        <v>3</v>
      </c>
      <c r="AD25" s="137" t="s">
        <v>75</v>
      </c>
    </row>
    <row r="26" spans="1:30" s="17" customFormat="1" ht="94.5" customHeight="1" x14ac:dyDescent="0.25">
      <c r="A26" s="112"/>
      <c r="B26" s="148" t="s">
        <v>159</v>
      </c>
      <c r="C26" s="72">
        <v>5</v>
      </c>
      <c r="D26" s="67"/>
      <c r="E26" s="72">
        <v>5</v>
      </c>
      <c r="F26" s="67"/>
      <c r="G26" s="72">
        <v>5</v>
      </c>
      <c r="H26" s="67"/>
      <c r="I26" s="72">
        <v>5</v>
      </c>
      <c r="J26" s="67"/>
      <c r="K26" s="72">
        <v>5</v>
      </c>
      <c r="L26" s="67"/>
      <c r="M26" s="72">
        <v>5</v>
      </c>
      <c r="N26" s="67"/>
      <c r="O26" s="72">
        <v>5</v>
      </c>
      <c r="P26" s="67"/>
      <c r="Q26" s="72">
        <v>5</v>
      </c>
      <c r="R26" s="67"/>
      <c r="S26" s="72">
        <v>5</v>
      </c>
      <c r="T26" s="67"/>
      <c r="U26" s="72">
        <v>5</v>
      </c>
      <c r="V26" s="67"/>
      <c r="W26" s="72">
        <v>5</v>
      </c>
      <c r="X26" s="67"/>
      <c r="Y26" s="72">
        <v>5</v>
      </c>
      <c r="Z26" s="67"/>
      <c r="AB26" s="140">
        <v>5</v>
      </c>
      <c r="AC26" s="140">
        <v>3</v>
      </c>
      <c r="AD26" s="137" t="s">
        <v>75</v>
      </c>
    </row>
    <row r="27" spans="1:30" s="17" customFormat="1" ht="94.5" customHeight="1" x14ac:dyDescent="0.25">
      <c r="A27" s="112"/>
      <c r="B27" s="148" t="s">
        <v>160</v>
      </c>
      <c r="C27" s="72">
        <v>5</v>
      </c>
      <c r="D27" s="67"/>
      <c r="E27" s="72">
        <v>5</v>
      </c>
      <c r="F27" s="67"/>
      <c r="G27" s="72">
        <v>5</v>
      </c>
      <c r="H27" s="67"/>
      <c r="I27" s="72">
        <v>5</v>
      </c>
      <c r="J27" s="67"/>
      <c r="K27" s="72">
        <v>5</v>
      </c>
      <c r="L27" s="67"/>
      <c r="M27" s="72">
        <v>5</v>
      </c>
      <c r="N27" s="67"/>
      <c r="O27" s="72">
        <v>5</v>
      </c>
      <c r="P27" s="67"/>
      <c r="Q27" s="72">
        <v>5</v>
      </c>
      <c r="R27" s="67"/>
      <c r="S27" s="72">
        <v>5</v>
      </c>
      <c r="T27" s="67"/>
      <c r="U27" s="72">
        <v>5</v>
      </c>
      <c r="V27" s="67"/>
      <c r="W27" s="72">
        <v>5</v>
      </c>
      <c r="X27" s="67"/>
      <c r="Y27" s="72">
        <v>5</v>
      </c>
      <c r="Z27" s="67"/>
      <c r="AB27" s="140">
        <v>5</v>
      </c>
      <c r="AC27" s="140">
        <v>3</v>
      </c>
      <c r="AD27" s="137" t="s">
        <v>75</v>
      </c>
    </row>
    <row r="28" spans="1:30" s="17" customFormat="1" ht="94.5" customHeight="1" x14ac:dyDescent="0.25">
      <c r="A28" s="112"/>
      <c r="B28" s="148" t="s">
        <v>161</v>
      </c>
      <c r="C28" s="72">
        <v>5</v>
      </c>
      <c r="D28" s="67"/>
      <c r="E28" s="72">
        <v>5</v>
      </c>
      <c r="F28" s="67"/>
      <c r="G28" s="72">
        <v>5</v>
      </c>
      <c r="H28" s="67"/>
      <c r="I28" s="72">
        <v>5</v>
      </c>
      <c r="J28" s="67"/>
      <c r="K28" s="72">
        <v>5</v>
      </c>
      <c r="L28" s="67"/>
      <c r="M28" s="72">
        <v>5</v>
      </c>
      <c r="N28" s="67"/>
      <c r="O28" s="72">
        <v>5</v>
      </c>
      <c r="P28" s="67"/>
      <c r="Q28" s="72">
        <v>5</v>
      </c>
      <c r="R28" s="67"/>
      <c r="S28" s="72">
        <v>5</v>
      </c>
      <c r="T28" s="67"/>
      <c r="U28" s="72">
        <v>5</v>
      </c>
      <c r="V28" s="67"/>
      <c r="W28" s="72">
        <v>5</v>
      </c>
      <c r="X28" s="67"/>
      <c r="Y28" s="72">
        <v>5</v>
      </c>
      <c r="Z28" s="67"/>
      <c r="AB28" s="140">
        <v>5</v>
      </c>
      <c r="AC28" s="140">
        <v>3</v>
      </c>
      <c r="AD28" s="137" t="s">
        <v>75</v>
      </c>
    </row>
    <row r="29" spans="1:30" s="17" customFormat="1" ht="94.5" customHeight="1" x14ac:dyDescent="0.25">
      <c r="A29" s="112"/>
      <c r="B29" s="148" t="s">
        <v>187</v>
      </c>
      <c r="C29" s="72">
        <v>5</v>
      </c>
      <c r="D29" s="67"/>
      <c r="E29" s="72">
        <v>5</v>
      </c>
      <c r="F29" s="67"/>
      <c r="G29" s="72">
        <v>5</v>
      </c>
      <c r="H29" s="67"/>
      <c r="I29" s="72">
        <v>5</v>
      </c>
      <c r="J29" s="67"/>
      <c r="K29" s="72">
        <v>5</v>
      </c>
      <c r="L29" s="67"/>
      <c r="M29" s="72">
        <v>5</v>
      </c>
      <c r="N29" s="67"/>
      <c r="O29" s="72">
        <v>5</v>
      </c>
      <c r="P29" s="67"/>
      <c r="Q29" s="72">
        <v>5</v>
      </c>
      <c r="R29" s="67"/>
      <c r="S29" s="72">
        <v>5</v>
      </c>
      <c r="T29" s="67"/>
      <c r="U29" s="72">
        <v>5</v>
      </c>
      <c r="V29" s="67"/>
      <c r="W29" s="72">
        <v>5</v>
      </c>
      <c r="X29" s="67"/>
      <c r="Y29" s="72">
        <v>5</v>
      </c>
      <c r="Z29" s="67"/>
      <c r="AB29" s="140">
        <v>5</v>
      </c>
      <c r="AC29" s="140">
        <v>3</v>
      </c>
      <c r="AD29" s="137" t="s">
        <v>75</v>
      </c>
    </row>
    <row r="30" spans="1:30" s="17" customFormat="1" ht="94.5" customHeight="1" x14ac:dyDescent="0.25">
      <c r="A30" s="112"/>
      <c r="B30" s="148" t="s">
        <v>188</v>
      </c>
      <c r="C30" s="72">
        <v>5</v>
      </c>
      <c r="D30" s="67"/>
      <c r="E30" s="72">
        <v>5</v>
      </c>
      <c r="F30" s="67"/>
      <c r="G30" s="72">
        <v>5</v>
      </c>
      <c r="H30" s="67"/>
      <c r="I30" s="72">
        <v>5</v>
      </c>
      <c r="J30" s="67"/>
      <c r="K30" s="72">
        <v>5</v>
      </c>
      <c r="L30" s="67"/>
      <c r="M30" s="72">
        <v>5</v>
      </c>
      <c r="N30" s="67"/>
      <c r="O30" s="72">
        <v>5</v>
      </c>
      <c r="P30" s="67"/>
      <c r="Q30" s="72">
        <v>5</v>
      </c>
      <c r="R30" s="67"/>
      <c r="S30" s="72">
        <v>5</v>
      </c>
      <c r="T30" s="67"/>
      <c r="U30" s="72">
        <v>5</v>
      </c>
      <c r="V30" s="67"/>
      <c r="W30" s="72">
        <v>5</v>
      </c>
      <c r="X30" s="67"/>
      <c r="Y30" s="72">
        <v>5</v>
      </c>
      <c r="Z30" s="67"/>
      <c r="AB30" s="140">
        <v>5</v>
      </c>
      <c r="AC30" s="140">
        <v>3</v>
      </c>
      <c r="AD30" s="137" t="s">
        <v>75</v>
      </c>
    </row>
    <row r="31" spans="1:30" s="17" customFormat="1" ht="94.5" customHeight="1" x14ac:dyDescent="0.25">
      <c r="A31" s="112"/>
      <c r="B31" s="148" t="s">
        <v>168</v>
      </c>
      <c r="C31" s="72">
        <v>5</v>
      </c>
      <c r="D31" s="67"/>
      <c r="E31" s="72">
        <v>5</v>
      </c>
      <c r="F31" s="67"/>
      <c r="G31" s="72">
        <v>5</v>
      </c>
      <c r="H31" s="67"/>
      <c r="I31" s="72">
        <v>5</v>
      </c>
      <c r="J31" s="67"/>
      <c r="K31" s="72">
        <v>5</v>
      </c>
      <c r="L31" s="67"/>
      <c r="M31" s="72">
        <v>5</v>
      </c>
      <c r="N31" s="67"/>
      <c r="O31" s="72">
        <v>5</v>
      </c>
      <c r="P31" s="67"/>
      <c r="Q31" s="72">
        <v>5</v>
      </c>
      <c r="R31" s="67"/>
      <c r="S31" s="72">
        <v>5</v>
      </c>
      <c r="T31" s="67"/>
      <c r="U31" s="72">
        <v>5</v>
      </c>
      <c r="V31" s="67"/>
      <c r="W31" s="72">
        <v>5</v>
      </c>
      <c r="X31" s="67"/>
      <c r="Y31" s="72">
        <v>5</v>
      </c>
      <c r="Z31" s="67"/>
      <c r="AB31" s="140">
        <v>5</v>
      </c>
      <c r="AC31" s="140">
        <v>3</v>
      </c>
      <c r="AD31" s="137" t="s">
        <v>75</v>
      </c>
    </row>
    <row r="32" spans="1:30" s="17" customFormat="1" ht="94.5" customHeight="1" x14ac:dyDescent="0.25">
      <c r="A32" s="112"/>
      <c r="B32" s="148" t="s">
        <v>167</v>
      </c>
      <c r="C32" s="72">
        <v>5</v>
      </c>
      <c r="D32" s="67"/>
      <c r="E32" s="72">
        <v>5</v>
      </c>
      <c r="F32" s="67"/>
      <c r="G32" s="72">
        <v>5</v>
      </c>
      <c r="H32" s="67"/>
      <c r="I32" s="72">
        <v>5</v>
      </c>
      <c r="J32" s="67"/>
      <c r="K32" s="72">
        <v>5</v>
      </c>
      <c r="L32" s="67"/>
      <c r="M32" s="72">
        <v>5</v>
      </c>
      <c r="N32" s="67"/>
      <c r="O32" s="72">
        <v>5</v>
      </c>
      <c r="P32" s="67"/>
      <c r="Q32" s="72">
        <v>5</v>
      </c>
      <c r="R32" s="67"/>
      <c r="S32" s="72">
        <v>5</v>
      </c>
      <c r="T32" s="67"/>
      <c r="U32" s="72">
        <v>5</v>
      </c>
      <c r="V32" s="67"/>
      <c r="W32" s="72">
        <v>5</v>
      </c>
      <c r="X32" s="67"/>
      <c r="Y32" s="72">
        <v>5</v>
      </c>
      <c r="Z32" s="67"/>
      <c r="AB32" s="140">
        <v>5</v>
      </c>
      <c r="AC32" s="140">
        <v>3</v>
      </c>
      <c r="AD32" s="137" t="s">
        <v>75</v>
      </c>
    </row>
    <row r="33" spans="1:30" s="17" customFormat="1" ht="94.5" customHeight="1" x14ac:dyDescent="0.25">
      <c r="A33" s="112"/>
      <c r="B33" s="148" t="s">
        <v>189</v>
      </c>
      <c r="C33" s="72">
        <v>5</v>
      </c>
      <c r="D33" s="67"/>
      <c r="E33" s="72">
        <v>5</v>
      </c>
      <c r="F33" s="67"/>
      <c r="G33" s="72">
        <v>5</v>
      </c>
      <c r="H33" s="67"/>
      <c r="I33" s="72">
        <v>5</v>
      </c>
      <c r="J33" s="67"/>
      <c r="K33" s="72">
        <v>5</v>
      </c>
      <c r="L33" s="67"/>
      <c r="M33" s="72">
        <v>5</v>
      </c>
      <c r="N33" s="67"/>
      <c r="O33" s="72">
        <v>5</v>
      </c>
      <c r="P33" s="67"/>
      <c r="Q33" s="72">
        <v>5</v>
      </c>
      <c r="R33" s="67"/>
      <c r="S33" s="72">
        <v>5</v>
      </c>
      <c r="T33" s="67"/>
      <c r="U33" s="72">
        <v>5</v>
      </c>
      <c r="V33" s="67"/>
      <c r="W33" s="72">
        <v>5</v>
      </c>
      <c r="X33" s="67"/>
      <c r="Y33" s="72">
        <v>5</v>
      </c>
      <c r="Z33" s="67"/>
      <c r="AB33" s="140">
        <v>5</v>
      </c>
      <c r="AC33" s="140">
        <v>3</v>
      </c>
      <c r="AD33" s="137" t="s">
        <v>75</v>
      </c>
    </row>
    <row r="34" spans="1:30" s="17" customFormat="1" ht="94.5" customHeight="1" x14ac:dyDescent="0.25">
      <c r="A34" s="112"/>
      <c r="B34" s="148" t="s">
        <v>190</v>
      </c>
      <c r="C34" s="72">
        <v>5</v>
      </c>
      <c r="D34" s="67"/>
      <c r="E34" s="72">
        <v>5</v>
      </c>
      <c r="F34" s="67"/>
      <c r="G34" s="72">
        <v>5</v>
      </c>
      <c r="H34" s="67"/>
      <c r="I34" s="72">
        <v>5</v>
      </c>
      <c r="J34" s="67"/>
      <c r="K34" s="72">
        <v>5</v>
      </c>
      <c r="L34" s="67"/>
      <c r="M34" s="72">
        <v>5</v>
      </c>
      <c r="N34" s="67"/>
      <c r="O34" s="72">
        <v>5</v>
      </c>
      <c r="P34" s="67"/>
      <c r="Q34" s="72">
        <v>5</v>
      </c>
      <c r="R34" s="67"/>
      <c r="S34" s="72">
        <v>5</v>
      </c>
      <c r="T34" s="67"/>
      <c r="U34" s="72">
        <v>5</v>
      </c>
      <c r="V34" s="67"/>
      <c r="W34" s="72">
        <v>5</v>
      </c>
      <c r="X34" s="67"/>
      <c r="Y34" s="72">
        <v>5</v>
      </c>
      <c r="Z34" s="67"/>
      <c r="AB34" s="140">
        <v>5</v>
      </c>
      <c r="AC34" s="140">
        <v>3</v>
      </c>
      <c r="AD34" s="137" t="s">
        <v>75</v>
      </c>
    </row>
    <row r="35" spans="1:30" s="17" customFormat="1" ht="94.5" customHeight="1" x14ac:dyDescent="0.25">
      <c r="A35" s="112"/>
      <c r="B35" s="148" t="s">
        <v>166</v>
      </c>
      <c r="C35" s="72">
        <v>5</v>
      </c>
      <c r="D35" s="67"/>
      <c r="E35" s="72">
        <v>5</v>
      </c>
      <c r="F35" s="67"/>
      <c r="G35" s="72">
        <v>5</v>
      </c>
      <c r="H35" s="67"/>
      <c r="I35" s="72">
        <v>5</v>
      </c>
      <c r="J35" s="67"/>
      <c r="K35" s="72">
        <v>5</v>
      </c>
      <c r="L35" s="67"/>
      <c r="M35" s="72">
        <v>5</v>
      </c>
      <c r="N35" s="67"/>
      <c r="O35" s="72">
        <v>5</v>
      </c>
      <c r="P35" s="67"/>
      <c r="Q35" s="72">
        <v>5</v>
      </c>
      <c r="R35" s="67"/>
      <c r="S35" s="72">
        <v>5</v>
      </c>
      <c r="T35" s="67"/>
      <c r="U35" s="72">
        <v>5</v>
      </c>
      <c r="V35" s="67"/>
      <c r="W35" s="72">
        <v>5</v>
      </c>
      <c r="X35" s="67"/>
      <c r="Y35" s="72">
        <v>5</v>
      </c>
      <c r="Z35" s="67"/>
      <c r="AB35" s="140">
        <v>5</v>
      </c>
      <c r="AC35" s="140">
        <v>3</v>
      </c>
      <c r="AD35" s="137" t="s">
        <v>75</v>
      </c>
    </row>
    <row r="36" spans="1:30" s="17" customFormat="1" ht="94.5" customHeight="1" x14ac:dyDescent="0.25">
      <c r="A36" s="112"/>
      <c r="B36" s="148" t="s">
        <v>191</v>
      </c>
      <c r="C36" s="72">
        <v>5</v>
      </c>
      <c r="D36" s="67"/>
      <c r="E36" s="72">
        <v>5</v>
      </c>
      <c r="F36" s="67"/>
      <c r="G36" s="72">
        <v>5</v>
      </c>
      <c r="H36" s="67"/>
      <c r="I36" s="72">
        <v>5</v>
      </c>
      <c r="J36" s="67"/>
      <c r="K36" s="72">
        <v>5</v>
      </c>
      <c r="L36" s="67"/>
      <c r="M36" s="72">
        <v>5</v>
      </c>
      <c r="N36" s="67"/>
      <c r="O36" s="72">
        <v>5</v>
      </c>
      <c r="P36" s="67"/>
      <c r="Q36" s="72">
        <v>5</v>
      </c>
      <c r="R36" s="67"/>
      <c r="S36" s="72">
        <v>5</v>
      </c>
      <c r="T36" s="67"/>
      <c r="U36" s="72">
        <v>5</v>
      </c>
      <c r="V36" s="67"/>
      <c r="W36" s="72">
        <v>5</v>
      </c>
      <c r="X36" s="67"/>
      <c r="Y36" s="72">
        <v>5</v>
      </c>
      <c r="Z36" s="67"/>
      <c r="AB36" s="140">
        <v>5</v>
      </c>
      <c r="AC36" s="140">
        <v>3</v>
      </c>
      <c r="AD36" s="137" t="s">
        <v>75</v>
      </c>
    </row>
    <row r="37" spans="1:30" s="17" customFormat="1" ht="94.5" customHeight="1" x14ac:dyDescent="0.25">
      <c r="A37" s="112"/>
      <c r="B37" s="148" t="s">
        <v>192</v>
      </c>
      <c r="C37" s="72">
        <v>5</v>
      </c>
      <c r="D37" s="67"/>
      <c r="E37" s="72">
        <v>5</v>
      </c>
      <c r="F37" s="67"/>
      <c r="G37" s="72">
        <v>5</v>
      </c>
      <c r="H37" s="67"/>
      <c r="I37" s="72">
        <v>5</v>
      </c>
      <c r="J37" s="67"/>
      <c r="K37" s="72">
        <v>5</v>
      </c>
      <c r="L37" s="67"/>
      <c r="M37" s="72">
        <v>5</v>
      </c>
      <c r="N37" s="67"/>
      <c r="O37" s="72">
        <v>5</v>
      </c>
      <c r="P37" s="67"/>
      <c r="Q37" s="72">
        <v>5</v>
      </c>
      <c r="R37" s="67"/>
      <c r="S37" s="72">
        <v>5</v>
      </c>
      <c r="T37" s="67"/>
      <c r="U37" s="72">
        <v>5</v>
      </c>
      <c r="V37" s="67"/>
      <c r="W37" s="72">
        <v>5</v>
      </c>
      <c r="X37" s="67"/>
      <c r="Y37" s="72">
        <v>5</v>
      </c>
      <c r="Z37" s="67"/>
      <c r="AB37" s="140">
        <v>5</v>
      </c>
      <c r="AC37" s="140">
        <v>3</v>
      </c>
      <c r="AD37" s="137" t="s">
        <v>75</v>
      </c>
    </row>
    <row r="38" spans="1:30" s="17" customFormat="1" ht="73.5" customHeight="1" x14ac:dyDescent="0.25">
      <c r="A38" s="297" t="s">
        <v>216</v>
      </c>
      <c r="B38" s="286" t="s">
        <v>66</v>
      </c>
      <c r="C38" s="72">
        <v>3</v>
      </c>
      <c r="D38" s="67"/>
      <c r="E38" s="72">
        <v>3</v>
      </c>
      <c r="F38" s="67"/>
      <c r="G38" s="72">
        <v>3</v>
      </c>
      <c r="H38" s="67"/>
      <c r="I38" s="72">
        <v>3</v>
      </c>
      <c r="J38" s="67"/>
      <c r="K38" s="72">
        <v>3</v>
      </c>
      <c r="L38" s="67"/>
      <c r="M38" s="72">
        <v>3</v>
      </c>
      <c r="N38" s="67"/>
      <c r="O38" s="72">
        <v>3</v>
      </c>
      <c r="P38" s="67"/>
      <c r="Q38" s="72">
        <v>3</v>
      </c>
      <c r="R38" s="67"/>
      <c r="S38" s="72">
        <v>3</v>
      </c>
      <c r="T38" s="67"/>
      <c r="U38" s="72">
        <v>3</v>
      </c>
      <c r="V38" s="67"/>
      <c r="W38" s="72">
        <v>3</v>
      </c>
      <c r="X38" s="67"/>
      <c r="Y38" s="72">
        <v>3</v>
      </c>
      <c r="Z38" s="67"/>
      <c r="AB38" s="140">
        <v>3</v>
      </c>
      <c r="AC38" s="140">
        <v>10</v>
      </c>
      <c r="AD38" s="137" t="s">
        <v>127</v>
      </c>
    </row>
    <row r="39" spans="1:30" s="17" customFormat="1" ht="39" customHeight="1" x14ac:dyDescent="0.25">
      <c r="A39" s="146"/>
      <c r="B39" s="147"/>
      <c r="C39" s="72"/>
      <c r="D39" s="67"/>
      <c r="E39" s="72"/>
      <c r="F39" s="67"/>
      <c r="G39" s="72"/>
      <c r="H39" s="67"/>
      <c r="I39" s="72"/>
      <c r="J39" s="67"/>
      <c r="K39" s="72"/>
      <c r="L39" s="67"/>
      <c r="M39" s="72"/>
      <c r="N39" s="67"/>
      <c r="O39" s="72"/>
      <c r="P39" s="67"/>
      <c r="Q39" s="72"/>
      <c r="R39" s="67"/>
      <c r="S39" s="72"/>
      <c r="T39" s="67"/>
      <c r="U39" s="72"/>
      <c r="V39" s="67"/>
      <c r="W39" s="72"/>
      <c r="X39" s="67"/>
      <c r="Y39" s="72"/>
      <c r="Z39" s="67"/>
      <c r="AB39" s="140"/>
      <c r="AC39" s="140"/>
      <c r="AD39" s="137"/>
    </row>
    <row r="40" spans="1:30" s="17" customFormat="1" ht="29.25" customHeight="1" x14ac:dyDescent="0.3">
      <c r="A40" s="298" t="s">
        <v>64</v>
      </c>
      <c r="B40" s="288"/>
      <c r="C40" s="74">
        <f>SUMPRODUCT(C8:C39,$AC8:$AC39)</f>
        <v>472</v>
      </c>
      <c r="D40" s="75"/>
      <c r="E40" s="184"/>
      <c r="F40" s="75"/>
      <c r="G40" s="74">
        <f>SUMPRODUCT(G8:G39,$AC8:$AC39)</f>
        <v>472</v>
      </c>
      <c r="H40" s="75"/>
      <c r="I40" s="74">
        <f>SUMPRODUCT(I8:I39,$AC8:$AC39)</f>
        <v>472</v>
      </c>
      <c r="J40" s="75"/>
      <c r="K40" s="74">
        <f>SUMPRODUCT(K8:K39,$AC8:$AC39)</f>
        <v>472</v>
      </c>
      <c r="L40" s="75"/>
      <c r="M40" s="74">
        <f>SUMPRODUCT(M8:M39,$AC8:$AC39)</f>
        <v>472</v>
      </c>
      <c r="N40" s="75"/>
      <c r="O40" s="74">
        <f>SUMPRODUCT(O8:O39,$AC8:$AC39)</f>
        <v>472</v>
      </c>
      <c r="P40" s="75"/>
      <c r="Q40" s="74">
        <f>SUMPRODUCT(Q8:Q39,$AC8:$AC39)</f>
        <v>472</v>
      </c>
      <c r="R40" s="75"/>
      <c r="S40" s="74">
        <f>SUMPRODUCT(S8:S39,$AC8:$AC39)</f>
        <v>472</v>
      </c>
      <c r="T40" s="75"/>
      <c r="U40" s="74">
        <f>SUMPRODUCT(U8:U39,$AC8:$AC39)</f>
        <v>472</v>
      </c>
      <c r="V40" s="75"/>
      <c r="W40" s="74">
        <f>SUMPRODUCT(W8:W39,$AC8:$AC39)</f>
        <v>472</v>
      </c>
      <c r="X40" s="75"/>
      <c r="Y40" s="74">
        <f>SUMPRODUCT(Y8:Y39,$AC8:$AC39)</f>
        <v>472</v>
      </c>
      <c r="Z40" s="75"/>
      <c r="AB40" s="142">
        <f>SUMPRODUCT(AB8:AB39,AC8:AC39)</f>
        <v>472</v>
      </c>
      <c r="AC40" s="142">
        <f>SUM(AC8:AC39)</f>
        <v>100</v>
      </c>
      <c r="AD40" s="140"/>
    </row>
    <row r="41" spans="1:30" s="17" customFormat="1" ht="29.25" customHeight="1" x14ac:dyDescent="0.25">
      <c r="A41" s="294" t="s">
        <v>107</v>
      </c>
      <c r="B41" s="290"/>
      <c r="C41" s="116">
        <f>C40/$AB$40*100</f>
        <v>100</v>
      </c>
      <c r="D41" s="120"/>
      <c r="E41" s="116">
        <f>E40/$AB$40*100</f>
        <v>0</v>
      </c>
      <c r="F41" s="120"/>
      <c r="G41" s="116">
        <f>G40/$AB$40*100</f>
        <v>100</v>
      </c>
      <c r="H41" s="120"/>
      <c r="I41" s="116">
        <f>I40/$AB$40*100</f>
        <v>100</v>
      </c>
      <c r="J41" s="120"/>
      <c r="K41" s="116">
        <f>K40/$AB$40*100</f>
        <v>100</v>
      </c>
      <c r="L41" s="120"/>
      <c r="M41" s="116">
        <f>M40/$AB$40*100</f>
        <v>100</v>
      </c>
      <c r="N41" s="120"/>
      <c r="O41" s="116">
        <f>O40/$AB$40*100</f>
        <v>100</v>
      </c>
      <c r="P41" s="120"/>
      <c r="Q41" s="116">
        <f>Q40/$AB$40*100</f>
        <v>100</v>
      </c>
      <c r="R41" s="120"/>
      <c r="S41" s="116">
        <f>S40/$AB$40*100</f>
        <v>100</v>
      </c>
      <c r="T41" s="120"/>
      <c r="U41" s="116">
        <f>U40/$AB$40*100</f>
        <v>100</v>
      </c>
      <c r="V41" s="120"/>
      <c r="W41" s="116">
        <f>W40/$AB$40*100</f>
        <v>100</v>
      </c>
      <c r="X41" s="120"/>
      <c r="Y41" s="116">
        <f>Y40/$AB$40*100</f>
        <v>100</v>
      </c>
      <c r="Z41" s="120"/>
    </row>
    <row r="42" spans="1:30" s="17" customFormat="1" ht="29.25" customHeight="1" x14ac:dyDescent="0.25">
      <c r="A42" s="295" t="s">
        <v>106</v>
      </c>
      <c r="B42" s="296"/>
      <c r="C42" s="117">
        <f>C41*$B$6/100</f>
        <v>25</v>
      </c>
      <c r="D42" s="118"/>
      <c r="E42" s="117">
        <f>E41*$B$6/100</f>
        <v>0</v>
      </c>
      <c r="F42" s="118"/>
      <c r="G42" s="117">
        <f>G41*$B$6/100</f>
        <v>25</v>
      </c>
      <c r="H42" s="118"/>
      <c r="I42" s="117">
        <f>I41*$B$6/100</f>
        <v>25</v>
      </c>
      <c r="J42" s="118"/>
      <c r="K42" s="117">
        <f>K41*$B$6/100</f>
        <v>25</v>
      </c>
      <c r="L42" s="118"/>
      <c r="M42" s="117">
        <f>M41*$B$6/100</f>
        <v>25</v>
      </c>
      <c r="N42" s="118"/>
      <c r="O42" s="117">
        <f>O41*$B$6/100</f>
        <v>25</v>
      </c>
      <c r="P42" s="118"/>
      <c r="Q42" s="117">
        <f>Q41*$B$6/100</f>
        <v>25</v>
      </c>
      <c r="R42" s="118"/>
      <c r="S42" s="117">
        <f>S41*$B$6/100</f>
        <v>25</v>
      </c>
      <c r="T42" s="118"/>
      <c r="U42" s="117">
        <f>U41*$B$6/100</f>
        <v>25</v>
      </c>
      <c r="V42" s="118"/>
      <c r="W42" s="117">
        <f>W41*$B$6/100</f>
        <v>25</v>
      </c>
      <c r="X42" s="118"/>
      <c r="Y42" s="117">
        <f>Y41*$B$6/100</f>
        <v>25</v>
      </c>
      <c r="Z42" s="118"/>
    </row>
  </sheetData>
  <mergeCells count="20">
    <mergeCell ref="Y5:Z5"/>
    <mergeCell ref="O5:P5"/>
    <mergeCell ref="Q5:R5"/>
    <mergeCell ref="S5:T5"/>
    <mergeCell ref="U5:V5"/>
    <mergeCell ref="W5:X5"/>
    <mergeCell ref="I5:J5"/>
    <mergeCell ref="K5:L5"/>
    <mergeCell ref="M5:N5"/>
    <mergeCell ref="B2:C2"/>
    <mergeCell ref="B3:C3"/>
    <mergeCell ref="C5:D5"/>
    <mergeCell ref="E5:F5"/>
    <mergeCell ref="G5:H5"/>
    <mergeCell ref="A8:B8"/>
    <mergeCell ref="A38:B38"/>
    <mergeCell ref="A9:B9"/>
    <mergeCell ref="A41:B41"/>
    <mergeCell ref="A42:B42"/>
    <mergeCell ref="A40:B40"/>
  </mergeCells>
  <conditionalFormatting sqref="O9:O39 M9:M39 G9:G39 I9:I39 K9:K39 Q9:Q39 S9:S39 U9:U39 W9:W39 Y9:Y39 C8:C39 E9:E39">
    <cfRule type="expression" dxfId="119" priority="68">
      <formula>C8&gt;$AB8</formula>
    </cfRule>
  </conditionalFormatting>
  <conditionalFormatting sqref="O8">
    <cfRule type="expression" dxfId="118" priority="24">
      <formula>O8&gt;$AB8</formula>
    </cfRule>
  </conditionalFormatting>
  <conditionalFormatting sqref="M8">
    <cfRule type="expression" dxfId="117" priority="28">
      <formula>M8&gt;$AB8</formula>
    </cfRule>
  </conditionalFormatting>
  <conditionalFormatting sqref="C41">
    <cfRule type="cellIs" dxfId="116" priority="55" operator="lessThan">
      <formula>60</formula>
    </cfRule>
    <cfRule type="cellIs" dxfId="115" priority="56" operator="greaterThan">
      <formula>59.9999</formula>
    </cfRule>
  </conditionalFormatting>
  <conditionalFormatting sqref="U41">
    <cfRule type="cellIs" dxfId="114" priority="9" operator="lessThan">
      <formula>60</formula>
    </cfRule>
    <cfRule type="cellIs" dxfId="113" priority="10" operator="greaterThan">
      <formula>59.9999</formula>
    </cfRule>
  </conditionalFormatting>
  <conditionalFormatting sqref="S41">
    <cfRule type="cellIs" dxfId="112" priority="13" operator="lessThan">
      <formula>60</formula>
    </cfRule>
    <cfRule type="cellIs" dxfId="111" priority="14" operator="greaterThan">
      <formula>59.9999</formula>
    </cfRule>
  </conditionalFormatting>
  <conditionalFormatting sqref="Q41">
    <cfRule type="cellIs" dxfId="110" priority="17" operator="lessThan">
      <formula>60</formula>
    </cfRule>
    <cfRule type="cellIs" dxfId="109" priority="18" operator="greaterThan">
      <formula>59.9999</formula>
    </cfRule>
  </conditionalFormatting>
  <conditionalFormatting sqref="Y41">
    <cfRule type="cellIs" dxfId="108" priority="1" operator="lessThan">
      <formula>60</formula>
    </cfRule>
    <cfRule type="cellIs" dxfId="107" priority="2" operator="greaterThan">
      <formula>59.9999</formula>
    </cfRule>
  </conditionalFormatting>
  <conditionalFormatting sqref="E8">
    <cfRule type="expression" dxfId="106" priority="44">
      <formula>E8&gt;$AB8</formula>
    </cfRule>
  </conditionalFormatting>
  <conditionalFormatting sqref="E41">
    <cfRule type="cellIs" dxfId="105" priority="41" operator="lessThan">
      <formula>60</formula>
    </cfRule>
    <cfRule type="cellIs" dxfId="104" priority="42" operator="greaterThan">
      <formula>59.9999</formula>
    </cfRule>
  </conditionalFormatting>
  <conditionalFormatting sqref="G8">
    <cfRule type="expression" dxfId="103" priority="40">
      <formula>G8&gt;$AB8</formula>
    </cfRule>
  </conditionalFormatting>
  <conditionalFormatting sqref="G41">
    <cfRule type="cellIs" dxfId="102" priority="37" operator="lessThan">
      <formula>60</formula>
    </cfRule>
    <cfRule type="cellIs" dxfId="101" priority="38" operator="greaterThan">
      <formula>59.9999</formula>
    </cfRule>
  </conditionalFormatting>
  <conditionalFormatting sqref="I8">
    <cfRule type="expression" dxfId="100" priority="36">
      <formula>I8&gt;$AB8</formula>
    </cfRule>
  </conditionalFormatting>
  <conditionalFormatting sqref="I41">
    <cfRule type="cellIs" dxfId="99" priority="33" operator="lessThan">
      <formula>60</formula>
    </cfRule>
    <cfRule type="cellIs" dxfId="98" priority="34" operator="greaterThan">
      <formula>59.9999</formula>
    </cfRule>
  </conditionalFormatting>
  <conditionalFormatting sqref="K8">
    <cfRule type="expression" dxfId="97" priority="32">
      <formula>K8&gt;$AB8</formula>
    </cfRule>
  </conditionalFormatting>
  <conditionalFormatting sqref="K41">
    <cfRule type="cellIs" dxfId="96" priority="29" operator="lessThan">
      <formula>60</formula>
    </cfRule>
    <cfRule type="cellIs" dxfId="95" priority="30" operator="greaterThan">
      <formula>59.9999</formula>
    </cfRule>
  </conditionalFormatting>
  <conditionalFormatting sqref="M41">
    <cfRule type="cellIs" dxfId="94" priority="25" operator="lessThan">
      <formula>60</formula>
    </cfRule>
    <cfRule type="cellIs" dxfId="93" priority="26" operator="greaterThan">
      <formula>59.9999</formula>
    </cfRule>
  </conditionalFormatting>
  <conditionalFormatting sqref="O41">
    <cfRule type="cellIs" dxfId="92" priority="21" operator="lessThan">
      <formula>60</formula>
    </cfRule>
    <cfRule type="cellIs" dxfId="91" priority="22" operator="greaterThan">
      <formula>59.9999</formula>
    </cfRule>
  </conditionalFormatting>
  <conditionalFormatting sqref="Q8">
    <cfRule type="expression" dxfId="90" priority="20">
      <formula>Q8&gt;$AB8</formula>
    </cfRule>
  </conditionalFormatting>
  <conditionalFormatting sqref="S8">
    <cfRule type="expression" dxfId="89" priority="16">
      <formula>S8&gt;$AB8</formula>
    </cfRule>
  </conditionalFormatting>
  <conditionalFormatting sqref="U8">
    <cfRule type="expression" dxfId="88" priority="12">
      <formula>U8&gt;$AB8</formula>
    </cfRule>
  </conditionalFormatting>
  <conditionalFormatting sqref="W8">
    <cfRule type="expression" dxfId="87" priority="8">
      <formula>W8&gt;$AB8</formula>
    </cfRule>
  </conditionalFormatting>
  <conditionalFormatting sqref="W41">
    <cfRule type="cellIs" dxfId="86" priority="5" operator="lessThan">
      <formula>60</formula>
    </cfRule>
    <cfRule type="cellIs" dxfId="85" priority="6" operator="greaterThan">
      <formula>59.9999</formula>
    </cfRule>
  </conditionalFormatting>
  <conditionalFormatting sqref="Y8">
    <cfRule type="expression" dxfId="84" priority="4">
      <formula>Y8&gt;$AB8</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D40"/>
  <sheetViews>
    <sheetView view="pageLayout" zoomScale="70" zoomScaleNormal="80" zoomScalePageLayoutView="70" workbookViewId="0">
      <selection activeCell="H1" sqref="H1"/>
    </sheetView>
  </sheetViews>
  <sheetFormatPr defaultColWidth="9.1796875" defaultRowHeight="13" x14ac:dyDescent="0.3"/>
  <cols>
    <col min="1" max="1" width="27.26953125" style="16" customWidth="1"/>
    <col min="2" max="2" width="39.1796875" style="16" customWidth="1"/>
    <col min="3" max="3" width="15.7265625" style="16" customWidth="1"/>
    <col min="4" max="4" width="30.7265625" style="16" customWidth="1"/>
    <col min="5" max="5" width="15.7265625" style="16" customWidth="1"/>
    <col min="6" max="6" width="30.7265625" style="16" customWidth="1"/>
    <col min="7" max="7" width="15.7265625" style="16" customWidth="1"/>
    <col min="8" max="8" width="30.7265625" style="16" customWidth="1"/>
    <col min="9" max="9" width="15.7265625" style="16" customWidth="1"/>
    <col min="10" max="10" width="30.7265625" style="16" customWidth="1"/>
    <col min="11" max="11" width="15.7265625" style="16" customWidth="1"/>
    <col min="12" max="12" width="30.7265625" style="16"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8" width="9.1796875" style="16"/>
    <col min="29" max="29" width="15" style="16" customWidth="1"/>
    <col min="30" max="30" width="64.7265625" style="16" customWidth="1"/>
    <col min="31" max="16384" width="9.1796875" style="16"/>
  </cols>
  <sheetData>
    <row r="2" spans="1:30" ht="18" x14ac:dyDescent="0.4">
      <c r="A2" s="71" t="s">
        <v>57</v>
      </c>
      <c r="B2" s="279" t="str">
        <f>Contents!B14</f>
        <v>Section 7</v>
      </c>
      <c r="C2" s="280"/>
      <c r="D2" s="59"/>
      <c r="E2" s="59"/>
      <c r="F2" s="59"/>
      <c r="G2" s="59"/>
      <c r="H2" s="59"/>
      <c r="I2" s="59"/>
      <c r="J2" s="59"/>
      <c r="K2" s="59"/>
      <c r="L2" s="59"/>
      <c r="M2" s="59"/>
      <c r="N2" s="59"/>
      <c r="O2" s="59"/>
      <c r="P2" s="59"/>
      <c r="Q2" s="59"/>
      <c r="R2" s="59"/>
      <c r="S2" s="59"/>
      <c r="T2" s="59"/>
      <c r="U2" s="59"/>
      <c r="V2" s="59"/>
      <c r="W2" s="59"/>
      <c r="X2" s="59"/>
      <c r="Y2" s="59"/>
      <c r="Z2" s="59"/>
    </row>
    <row r="3" spans="1:30" ht="18" x14ac:dyDescent="0.4">
      <c r="A3" s="71" t="s">
        <v>40</v>
      </c>
      <c r="B3" s="279" t="str">
        <f>Contents!C14</f>
        <v>Experience Statement</v>
      </c>
      <c r="C3" s="280"/>
      <c r="D3" s="59"/>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17" customFormat="1" ht="31" x14ac:dyDescent="0.25">
      <c r="A6" s="86" t="s">
        <v>60</v>
      </c>
      <c r="B6" s="114">
        <f>SCORE!C14</f>
        <v>20</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0"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c r="AD7" s="113"/>
    </row>
    <row r="8" spans="1:30" s="17" customFormat="1" ht="42.75" customHeight="1" x14ac:dyDescent="0.25">
      <c r="A8" s="297" t="s">
        <v>196</v>
      </c>
      <c r="B8" s="286"/>
      <c r="C8" s="72">
        <v>5</v>
      </c>
      <c r="D8" s="67"/>
      <c r="E8" s="72">
        <v>5</v>
      </c>
      <c r="F8" s="67"/>
      <c r="G8" s="72">
        <v>5</v>
      </c>
      <c r="H8" s="67"/>
      <c r="I8" s="72">
        <v>5</v>
      </c>
      <c r="J8" s="67"/>
      <c r="K8" s="72">
        <v>5</v>
      </c>
      <c r="L8" s="67"/>
      <c r="M8" s="72">
        <v>5</v>
      </c>
      <c r="N8" s="67"/>
      <c r="O8" s="72">
        <v>5</v>
      </c>
      <c r="P8" s="67"/>
      <c r="Q8" s="72">
        <v>5</v>
      </c>
      <c r="R8" s="67"/>
      <c r="S8" s="72">
        <v>5</v>
      </c>
      <c r="T8" s="67"/>
      <c r="U8" s="72">
        <v>5</v>
      </c>
      <c r="V8" s="67"/>
      <c r="W8" s="72">
        <v>5</v>
      </c>
      <c r="X8" s="67"/>
      <c r="Y8" s="72">
        <v>5</v>
      </c>
      <c r="Z8" s="67"/>
      <c r="AB8" s="72">
        <v>5</v>
      </c>
      <c r="AC8" s="72">
        <v>5</v>
      </c>
      <c r="AD8" s="137" t="s">
        <v>75</v>
      </c>
    </row>
    <row r="9" spans="1:30" s="17" customFormat="1" ht="93" x14ac:dyDescent="0.25">
      <c r="A9" s="317" t="s">
        <v>197</v>
      </c>
      <c r="B9" s="318"/>
      <c r="C9" s="72">
        <v>5</v>
      </c>
      <c r="D9" s="67"/>
      <c r="E9" s="72">
        <v>5</v>
      </c>
      <c r="F9" s="67"/>
      <c r="G9" s="72">
        <v>5</v>
      </c>
      <c r="H9" s="67"/>
      <c r="I9" s="72">
        <v>5</v>
      </c>
      <c r="J9" s="67"/>
      <c r="K9" s="72">
        <v>5</v>
      </c>
      <c r="L9" s="67"/>
      <c r="M9" s="72">
        <v>5</v>
      </c>
      <c r="N9" s="67"/>
      <c r="O9" s="72">
        <v>5</v>
      </c>
      <c r="P9" s="67"/>
      <c r="Q9" s="72">
        <v>5</v>
      </c>
      <c r="R9" s="67"/>
      <c r="S9" s="72">
        <v>5</v>
      </c>
      <c r="T9" s="67"/>
      <c r="U9" s="72">
        <v>5</v>
      </c>
      <c r="V9" s="67"/>
      <c r="W9" s="72">
        <v>5</v>
      </c>
      <c r="X9" s="67"/>
      <c r="Y9" s="72">
        <v>5</v>
      </c>
      <c r="Z9" s="67"/>
      <c r="AB9" s="72">
        <v>5</v>
      </c>
      <c r="AC9" s="72">
        <v>10</v>
      </c>
      <c r="AD9" s="137" t="s">
        <v>75</v>
      </c>
    </row>
    <row r="10" spans="1:30" s="17" customFormat="1" ht="93" x14ac:dyDescent="0.25">
      <c r="A10" s="317" t="s">
        <v>200</v>
      </c>
      <c r="B10" s="318"/>
      <c r="C10" s="72">
        <v>5</v>
      </c>
      <c r="D10" s="67"/>
      <c r="E10" s="72">
        <v>5</v>
      </c>
      <c r="F10" s="67"/>
      <c r="G10" s="72">
        <v>5</v>
      </c>
      <c r="H10" s="67"/>
      <c r="I10" s="72">
        <v>5</v>
      </c>
      <c r="J10" s="67"/>
      <c r="K10" s="72">
        <v>5</v>
      </c>
      <c r="L10" s="67"/>
      <c r="M10" s="72">
        <v>5</v>
      </c>
      <c r="N10" s="67"/>
      <c r="O10" s="72">
        <v>5</v>
      </c>
      <c r="P10" s="67"/>
      <c r="Q10" s="72">
        <v>5</v>
      </c>
      <c r="R10" s="67"/>
      <c r="S10" s="72">
        <v>5</v>
      </c>
      <c r="T10" s="67"/>
      <c r="U10" s="72">
        <v>5</v>
      </c>
      <c r="V10" s="67"/>
      <c r="W10" s="72">
        <v>5</v>
      </c>
      <c r="X10" s="67"/>
      <c r="Y10" s="72">
        <v>5</v>
      </c>
      <c r="Z10" s="67"/>
      <c r="AB10" s="72">
        <v>5</v>
      </c>
      <c r="AC10" s="72">
        <v>10</v>
      </c>
      <c r="AD10" s="137" t="s">
        <v>75</v>
      </c>
    </row>
    <row r="11" spans="1:30" s="17" customFormat="1" ht="87" customHeight="1" x14ac:dyDescent="0.25">
      <c r="A11" s="317" t="s">
        <v>201</v>
      </c>
      <c r="B11" s="319"/>
      <c r="C11" s="72">
        <v>5</v>
      </c>
      <c r="D11" s="67"/>
      <c r="E11" s="72">
        <v>5</v>
      </c>
      <c r="F11" s="67"/>
      <c r="G11" s="72">
        <v>5</v>
      </c>
      <c r="H11" s="67"/>
      <c r="I11" s="72">
        <v>5</v>
      </c>
      <c r="J11" s="67"/>
      <c r="K11" s="72">
        <v>5</v>
      </c>
      <c r="L11" s="67"/>
      <c r="M11" s="72">
        <v>5</v>
      </c>
      <c r="N11" s="67"/>
      <c r="O11" s="72">
        <v>5</v>
      </c>
      <c r="P11" s="67"/>
      <c r="Q11" s="72">
        <v>5</v>
      </c>
      <c r="R11" s="67"/>
      <c r="S11" s="72">
        <v>5</v>
      </c>
      <c r="T11" s="67"/>
      <c r="U11" s="72">
        <v>5</v>
      </c>
      <c r="V11" s="67"/>
      <c r="W11" s="72">
        <v>5</v>
      </c>
      <c r="X11" s="67"/>
      <c r="Y11" s="72">
        <v>5</v>
      </c>
      <c r="Z11" s="67"/>
      <c r="AB11" s="72">
        <v>5</v>
      </c>
      <c r="AC11" s="72">
        <v>10</v>
      </c>
      <c r="AD11" s="137" t="s">
        <v>75</v>
      </c>
    </row>
    <row r="12" spans="1:30" s="17" customFormat="1" ht="104.25" customHeight="1" x14ac:dyDescent="0.25">
      <c r="A12" s="317" t="s">
        <v>202</v>
      </c>
      <c r="B12" s="319"/>
      <c r="C12" s="72">
        <v>5</v>
      </c>
      <c r="D12" s="67"/>
      <c r="E12" s="72">
        <v>5</v>
      </c>
      <c r="F12" s="67"/>
      <c r="G12" s="72">
        <v>5</v>
      </c>
      <c r="H12" s="67"/>
      <c r="I12" s="72">
        <v>5</v>
      </c>
      <c r="J12" s="67"/>
      <c r="K12" s="72">
        <v>5</v>
      </c>
      <c r="L12" s="67"/>
      <c r="M12" s="72">
        <v>5</v>
      </c>
      <c r="N12" s="67"/>
      <c r="O12" s="72">
        <v>5</v>
      </c>
      <c r="P12" s="67"/>
      <c r="Q12" s="72">
        <v>5</v>
      </c>
      <c r="R12" s="67"/>
      <c r="S12" s="72">
        <v>5</v>
      </c>
      <c r="T12" s="67"/>
      <c r="U12" s="72">
        <v>5</v>
      </c>
      <c r="V12" s="67"/>
      <c r="W12" s="72">
        <v>5</v>
      </c>
      <c r="X12" s="67"/>
      <c r="Y12" s="72">
        <v>5</v>
      </c>
      <c r="Z12" s="67"/>
      <c r="AB12" s="72">
        <v>5</v>
      </c>
      <c r="AC12" s="72">
        <v>10</v>
      </c>
      <c r="AD12" s="137" t="s">
        <v>75</v>
      </c>
    </row>
    <row r="13" spans="1:30" s="17" customFormat="1" ht="115.5" customHeight="1" x14ac:dyDescent="0.25">
      <c r="A13" s="317" t="s">
        <v>203</v>
      </c>
      <c r="B13" s="319"/>
      <c r="C13" s="72">
        <v>5</v>
      </c>
      <c r="D13" s="67"/>
      <c r="E13" s="72">
        <v>5</v>
      </c>
      <c r="F13" s="67"/>
      <c r="G13" s="72">
        <v>5</v>
      </c>
      <c r="H13" s="67"/>
      <c r="I13" s="72">
        <v>5</v>
      </c>
      <c r="J13" s="67"/>
      <c r="K13" s="72">
        <v>5</v>
      </c>
      <c r="L13" s="67"/>
      <c r="M13" s="72">
        <v>5</v>
      </c>
      <c r="N13" s="67"/>
      <c r="O13" s="72">
        <v>5</v>
      </c>
      <c r="P13" s="67"/>
      <c r="Q13" s="72">
        <v>5</v>
      </c>
      <c r="R13" s="67"/>
      <c r="S13" s="72">
        <v>5</v>
      </c>
      <c r="T13" s="67"/>
      <c r="U13" s="72">
        <v>5</v>
      </c>
      <c r="V13" s="67"/>
      <c r="W13" s="72">
        <v>5</v>
      </c>
      <c r="X13" s="67"/>
      <c r="Y13" s="72">
        <v>5</v>
      </c>
      <c r="Z13" s="67"/>
      <c r="AB13" s="72">
        <v>5</v>
      </c>
      <c r="AC13" s="72">
        <v>10</v>
      </c>
      <c r="AD13" s="137" t="s">
        <v>75</v>
      </c>
    </row>
    <row r="14" spans="1:30" s="17" customFormat="1" ht="85.5" customHeight="1" x14ac:dyDescent="0.25">
      <c r="A14" s="297" t="s">
        <v>198</v>
      </c>
      <c r="B14" s="303"/>
      <c r="C14" s="72">
        <v>3</v>
      </c>
      <c r="D14" s="67"/>
      <c r="E14" s="72">
        <v>3</v>
      </c>
      <c r="F14" s="67"/>
      <c r="G14" s="72">
        <v>3</v>
      </c>
      <c r="H14" s="67"/>
      <c r="I14" s="72">
        <v>3</v>
      </c>
      <c r="J14" s="67"/>
      <c r="K14" s="72">
        <v>3</v>
      </c>
      <c r="L14" s="67"/>
      <c r="M14" s="72">
        <v>3</v>
      </c>
      <c r="N14" s="67"/>
      <c r="O14" s="72">
        <v>3</v>
      </c>
      <c r="P14" s="67"/>
      <c r="Q14" s="72">
        <v>3</v>
      </c>
      <c r="R14" s="67"/>
      <c r="S14" s="72">
        <v>3</v>
      </c>
      <c r="T14" s="67"/>
      <c r="U14" s="72">
        <v>3</v>
      </c>
      <c r="V14" s="67"/>
      <c r="W14" s="72">
        <v>3</v>
      </c>
      <c r="X14" s="67"/>
      <c r="Y14" s="72">
        <v>3</v>
      </c>
      <c r="Z14" s="67"/>
      <c r="AB14" s="72">
        <v>3</v>
      </c>
      <c r="AC14" s="72">
        <v>30</v>
      </c>
      <c r="AD14" s="137" t="s">
        <v>129</v>
      </c>
    </row>
    <row r="15" spans="1:30" s="17" customFormat="1" ht="94.5" customHeight="1" x14ac:dyDescent="0.25">
      <c r="A15" s="297" t="s">
        <v>199</v>
      </c>
      <c r="B15" s="303"/>
      <c r="C15" s="72">
        <v>3</v>
      </c>
      <c r="D15" s="67"/>
      <c r="E15" s="72">
        <v>3</v>
      </c>
      <c r="F15" s="67"/>
      <c r="G15" s="72">
        <v>3</v>
      </c>
      <c r="H15" s="67"/>
      <c r="I15" s="72">
        <v>3</v>
      </c>
      <c r="J15" s="67"/>
      <c r="K15" s="72">
        <v>3</v>
      </c>
      <c r="L15" s="67"/>
      <c r="M15" s="72">
        <v>3</v>
      </c>
      <c r="N15" s="67"/>
      <c r="O15" s="72">
        <v>3</v>
      </c>
      <c r="P15" s="67"/>
      <c r="Q15" s="72">
        <v>3</v>
      </c>
      <c r="R15" s="67"/>
      <c r="S15" s="72">
        <v>3</v>
      </c>
      <c r="T15" s="67"/>
      <c r="U15" s="72">
        <v>3</v>
      </c>
      <c r="V15" s="67"/>
      <c r="W15" s="72">
        <v>3</v>
      </c>
      <c r="X15" s="67"/>
      <c r="Y15" s="72">
        <v>3</v>
      </c>
      <c r="Z15" s="67"/>
      <c r="AB15" s="72">
        <v>3</v>
      </c>
      <c r="AC15" s="72">
        <v>15</v>
      </c>
      <c r="AD15" s="137" t="s">
        <v>130</v>
      </c>
    </row>
    <row r="16" spans="1:30" s="17" customFormat="1" ht="29.25" customHeight="1" x14ac:dyDescent="0.25">
      <c r="A16" s="298" t="s">
        <v>64</v>
      </c>
      <c r="B16" s="288"/>
      <c r="C16" s="93">
        <f>SUMPRODUCT(C8:C15,$AC8:$AC15)</f>
        <v>410</v>
      </c>
      <c r="D16" s="94"/>
      <c r="E16" s="93">
        <f>SUMPRODUCT(E8:E15,$AC8:$AC15)</f>
        <v>410</v>
      </c>
      <c r="F16" s="94"/>
      <c r="G16" s="93">
        <f>SUMPRODUCT(G8:G15,$AC8:$AC15)</f>
        <v>410</v>
      </c>
      <c r="H16" s="94"/>
      <c r="I16" s="93">
        <f>SUMPRODUCT(I8:I15,$AC8:$AC15)</f>
        <v>410</v>
      </c>
      <c r="J16" s="75"/>
      <c r="K16" s="93">
        <f>SUMPRODUCT(K8:K15,$AC8:$AC15)</f>
        <v>410</v>
      </c>
      <c r="L16" s="75"/>
      <c r="M16" s="93">
        <f>SUMPRODUCT(M8:M15,$AC8:$AC15)</f>
        <v>410</v>
      </c>
      <c r="N16" s="75"/>
      <c r="O16" s="93">
        <f>SUMPRODUCT(O8:O15,$AC8:$AC15)</f>
        <v>410</v>
      </c>
      <c r="P16" s="75"/>
      <c r="Q16" s="93">
        <f>SUMPRODUCT(Q8:Q15,$AC8:$AC15)</f>
        <v>410</v>
      </c>
      <c r="R16" s="75"/>
      <c r="S16" s="93">
        <f>SUMPRODUCT(S8:S15,$AC8:$AC15)</f>
        <v>410</v>
      </c>
      <c r="T16" s="75"/>
      <c r="U16" s="93">
        <f>SUMPRODUCT(U8:U15,$AC8:$AC15)</f>
        <v>410</v>
      </c>
      <c r="V16" s="75"/>
      <c r="W16" s="93">
        <f>SUMPRODUCT(W8:W15,$AC8:$AC15)</f>
        <v>410</v>
      </c>
      <c r="X16" s="75"/>
      <c r="Y16" s="93">
        <f>SUMPRODUCT(Y8:Y15,$AC8:$AC15)</f>
        <v>410</v>
      </c>
      <c r="Z16" s="75"/>
      <c r="AB16" s="74">
        <f>SUMPRODUCT(AB8:AB15,AC8:AC15)</f>
        <v>410</v>
      </c>
      <c r="AC16" s="74">
        <f>SUM(AC8:AC15)</f>
        <v>100</v>
      </c>
      <c r="AD16" s="142" t="s">
        <v>128</v>
      </c>
    </row>
    <row r="17" spans="1:26" s="17" customFormat="1" ht="29.25" customHeight="1" x14ac:dyDescent="0.25">
      <c r="A17" s="294" t="s">
        <v>107</v>
      </c>
      <c r="B17" s="290"/>
      <c r="C17" s="116">
        <f>C16/$AB$16*100</f>
        <v>100</v>
      </c>
      <c r="D17" s="97"/>
      <c r="E17" s="116">
        <f>E16/$AB$16*100</f>
        <v>100</v>
      </c>
      <c r="F17" s="97"/>
      <c r="G17" s="116">
        <f>G16/$AB$16*100</f>
        <v>100</v>
      </c>
      <c r="H17" s="97"/>
      <c r="I17" s="116">
        <f>I16/$AB$16*100</f>
        <v>100</v>
      </c>
      <c r="J17" s="70"/>
      <c r="K17" s="116">
        <f>K16/$AB$16*100</f>
        <v>100</v>
      </c>
      <c r="L17" s="70"/>
      <c r="M17" s="116">
        <f>M16/$AB$16*100</f>
        <v>100</v>
      </c>
      <c r="N17" s="70"/>
      <c r="O17" s="116">
        <f>O16/$AB$16*100</f>
        <v>100</v>
      </c>
      <c r="P17" s="70"/>
      <c r="Q17" s="116">
        <f>Q16/$AB$16*100</f>
        <v>100</v>
      </c>
      <c r="R17" s="70"/>
      <c r="S17" s="116">
        <f>S16/$AB$16*100</f>
        <v>100</v>
      </c>
      <c r="T17" s="70"/>
      <c r="U17" s="116">
        <f>U16/$AB$16*100</f>
        <v>100</v>
      </c>
      <c r="V17" s="70"/>
      <c r="W17" s="116">
        <f>W16/$AB$16*100</f>
        <v>100</v>
      </c>
      <c r="X17" s="70"/>
      <c r="Y17" s="116">
        <f>Y16/$AB$16*100</f>
        <v>100</v>
      </c>
      <c r="Z17" s="70"/>
    </row>
    <row r="18" spans="1:26" s="17" customFormat="1" ht="29.25" customHeight="1" x14ac:dyDescent="0.25">
      <c r="A18" s="295" t="s">
        <v>106</v>
      </c>
      <c r="B18" s="296"/>
      <c r="C18" s="123">
        <f>C17*$B$6/100</f>
        <v>20</v>
      </c>
      <c r="D18" s="97"/>
      <c r="E18" s="123">
        <f>E17*$B$6/100</f>
        <v>20</v>
      </c>
      <c r="F18" s="97"/>
      <c r="G18" s="123">
        <f>G17*$B$6/100</f>
        <v>20</v>
      </c>
      <c r="H18" s="97"/>
      <c r="I18" s="123">
        <f>I17*$B$6/100</f>
        <v>20</v>
      </c>
      <c r="J18" s="70"/>
      <c r="K18" s="123">
        <f>K17*$B$6/100</f>
        <v>20</v>
      </c>
      <c r="L18" s="70"/>
      <c r="M18" s="123">
        <f>M17*$B$6/100</f>
        <v>20</v>
      </c>
      <c r="N18" s="70"/>
      <c r="O18" s="123">
        <f>O17*$B$6/100</f>
        <v>20</v>
      </c>
      <c r="P18" s="70"/>
      <c r="Q18" s="123">
        <f>Q17*$B$6/100</f>
        <v>20</v>
      </c>
      <c r="R18" s="70"/>
      <c r="S18" s="123">
        <f>S17*$B$6/100</f>
        <v>20</v>
      </c>
      <c r="T18" s="70"/>
      <c r="U18" s="123">
        <f>U17*$B$6/100</f>
        <v>20</v>
      </c>
      <c r="V18" s="70"/>
      <c r="W18" s="123">
        <f>W17*$B$6/100</f>
        <v>20</v>
      </c>
      <c r="X18" s="70"/>
      <c r="Y18" s="123">
        <f>Y17*$B$6/100</f>
        <v>20</v>
      </c>
      <c r="Z18" s="70"/>
    </row>
    <row r="40" spans="5:5" x14ac:dyDescent="0.3">
      <c r="E40" s="183"/>
    </row>
  </sheetData>
  <mergeCells count="25">
    <mergeCell ref="Y5:Z5"/>
    <mergeCell ref="O5:P5"/>
    <mergeCell ref="Q5:R5"/>
    <mergeCell ref="S5:T5"/>
    <mergeCell ref="U5:V5"/>
    <mergeCell ref="W5:X5"/>
    <mergeCell ref="I5:J5"/>
    <mergeCell ref="K5:L5"/>
    <mergeCell ref="M5:N5"/>
    <mergeCell ref="A8:B8"/>
    <mergeCell ref="A9:B9"/>
    <mergeCell ref="A10:B10"/>
    <mergeCell ref="A17:B17"/>
    <mergeCell ref="A18:B18"/>
    <mergeCell ref="A11:B11"/>
    <mergeCell ref="A12:B12"/>
    <mergeCell ref="A13:B13"/>
    <mergeCell ref="A16:B16"/>
    <mergeCell ref="A14:B14"/>
    <mergeCell ref="A15:B15"/>
    <mergeCell ref="B2:C2"/>
    <mergeCell ref="B3:C3"/>
    <mergeCell ref="C5:D5"/>
    <mergeCell ref="E5:F5"/>
    <mergeCell ref="G5:H5"/>
  </mergeCells>
  <conditionalFormatting sqref="C17">
    <cfRule type="cellIs" dxfId="83" priority="23" operator="lessThan">
      <formula>60</formula>
    </cfRule>
    <cfRule type="cellIs" dxfId="82" priority="24" operator="greaterThan">
      <formula>59.9999</formula>
    </cfRule>
  </conditionalFormatting>
  <conditionalFormatting sqref="E17">
    <cfRule type="cellIs" dxfId="81" priority="21" operator="lessThan">
      <formula>60</formula>
    </cfRule>
    <cfRule type="cellIs" dxfId="80" priority="22" operator="greaterThan">
      <formula>59.9999</formula>
    </cfRule>
  </conditionalFormatting>
  <conditionalFormatting sqref="Y17">
    <cfRule type="cellIs" dxfId="79" priority="1" operator="lessThan">
      <formula>60</formula>
    </cfRule>
    <cfRule type="cellIs" dxfId="78" priority="2" operator="greaterThan">
      <formula>59.9999</formula>
    </cfRule>
  </conditionalFormatting>
  <conditionalFormatting sqref="G17">
    <cfRule type="cellIs" dxfId="77" priority="19" operator="lessThan">
      <formula>60</formula>
    </cfRule>
    <cfRule type="cellIs" dxfId="76" priority="20" operator="greaterThan">
      <formula>59.9999</formula>
    </cfRule>
  </conditionalFormatting>
  <conditionalFormatting sqref="I17">
    <cfRule type="cellIs" dxfId="75" priority="17" operator="lessThan">
      <formula>60</formula>
    </cfRule>
    <cfRule type="cellIs" dxfId="74" priority="18" operator="greaterThan">
      <formula>59.9999</formula>
    </cfRule>
  </conditionalFormatting>
  <conditionalFormatting sqref="K17">
    <cfRule type="cellIs" dxfId="73" priority="15" operator="lessThan">
      <formula>60</formula>
    </cfRule>
    <cfRule type="cellIs" dxfId="72" priority="16" operator="greaterThan">
      <formula>59.9999</formula>
    </cfRule>
  </conditionalFormatting>
  <conditionalFormatting sqref="M17">
    <cfRule type="cellIs" dxfId="71" priority="13" operator="lessThan">
      <formula>60</formula>
    </cfRule>
    <cfRule type="cellIs" dxfId="70" priority="14" operator="greaterThan">
      <formula>59.9999</formula>
    </cfRule>
  </conditionalFormatting>
  <conditionalFormatting sqref="O17">
    <cfRule type="cellIs" dxfId="69" priority="11" operator="lessThan">
      <formula>60</formula>
    </cfRule>
    <cfRule type="cellIs" dxfId="68" priority="12" operator="greaterThan">
      <formula>59.9999</formula>
    </cfRule>
  </conditionalFormatting>
  <conditionalFormatting sqref="Q17">
    <cfRule type="cellIs" dxfId="67" priority="9" operator="lessThan">
      <formula>60</formula>
    </cfRule>
    <cfRule type="cellIs" dxfId="66" priority="10" operator="greaterThan">
      <formula>59.9999</formula>
    </cfRule>
  </conditionalFormatting>
  <conditionalFormatting sqref="S17">
    <cfRule type="cellIs" dxfId="65" priority="7" operator="lessThan">
      <formula>60</formula>
    </cfRule>
    <cfRule type="cellIs" dxfId="64" priority="8" operator="greaterThan">
      <formula>59.9999</formula>
    </cfRule>
  </conditionalFormatting>
  <conditionalFormatting sqref="U17">
    <cfRule type="cellIs" dxfId="63" priority="5" operator="lessThan">
      <formula>60</formula>
    </cfRule>
    <cfRule type="cellIs" dxfId="62" priority="6" operator="greaterThan">
      <formula>59.9999</formula>
    </cfRule>
  </conditionalFormatting>
  <conditionalFormatting sqref="W17">
    <cfRule type="cellIs" dxfId="61" priority="3" operator="lessThan">
      <formula>60</formula>
    </cfRule>
    <cfRule type="cellIs" dxfId="60" priority="4" operator="greaterThan">
      <formula>59.9999</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D40"/>
  <sheetViews>
    <sheetView view="pageLayout" zoomScale="70" zoomScaleNormal="75" zoomScalePageLayoutView="70" workbookViewId="0">
      <selection activeCell="H22" sqref="H22"/>
    </sheetView>
  </sheetViews>
  <sheetFormatPr defaultColWidth="9.1796875" defaultRowHeight="13" x14ac:dyDescent="0.3"/>
  <cols>
    <col min="1" max="1" width="27.26953125" style="16" customWidth="1"/>
    <col min="2" max="2" width="39.1796875" style="16" customWidth="1"/>
    <col min="3" max="3" width="15.7265625" style="16" customWidth="1"/>
    <col min="4" max="4" width="30.7265625" style="16" customWidth="1"/>
    <col min="5" max="5" width="15.7265625" style="16" customWidth="1"/>
    <col min="6" max="6" width="30.7265625" style="16" customWidth="1"/>
    <col min="7" max="7" width="15.7265625" style="16" customWidth="1"/>
    <col min="8" max="8" width="30.7265625" style="16" customWidth="1"/>
    <col min="9" max="9" width="15.7265625" style="16" customWidth="1"/>
    <col min="10" max="10" width="30.7265625" style="16" customWidth="1"/>
    <col min="11" max="11" width="15.7265625" style="16" customWidth="1"/>
    <col min="12" max="12" width="30.7265625" style="16"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8" width="9.1796875" style="16"/>
    <col min="29" max="29" width="12.7265625" style="16" bestFit="1" customWidth="1"/>
    <col min="30" max="30" width="64.54296875" style="16" customWidth="1"/>
    <col min="31" max="16384" width="9.1796875" style="16"/>
  </cols>
  <sheetData>
    <row r="2" spans="1:30" ht="18" x14ac:dyDescent="0.4">
      <c r="A2" s="71" t="s">
        <v>57</v>
      </c>
      <c r="B2" s="279" t="str">
        <f>Contents!B15</f>
        <v>Section 8</v>
      </c>
      <c r="C2" s="280"/>
      <c r="D2" s="59"/>
      <c r="E2" s="59"/>
      <c r="F2" s="59"/>
      <c r="G2" s="59"/>
      <c r="H2" s="59"/>
      <c r="I2" s="59"/>
      <c r="J2" s="59"/>
      <c r="K2" s="59"/>
      <c r="L2" s="59"/>
      <c r="M2" s="59"/>
      <c r="N2" s="59"/>
      <c r="O2" s="59"/>
      <c r="P2" s="59"/>
      <c r="Q2" s="59"/>
      <c r="R2" s="59"/>
      <c r="S2" s="59"/>
      <c r="T2" s="59"/>
      <c r="U2" s="59"/>
      <c r="V2" s="59"/>
      <c r="W2" s="59"/>
      <c r="X2" s="59"/>
      <c r="Y2" s="59"/>
      <c r="Z2" s="59"/>
    </row>
    <row r="3" spans="1:30" ht="18" x14ac:dyDescent="0.4">
      <c r="A3" s="71" t="s">
        <v>40</v>
      </c>
      <c r="B3" s="279" t="str">
        <f>Contents!C15</f>
        <v>Subconsultants</v>
      </c>
      <c r="C3" s="280"/>
      <c r="D3" s="59"/>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17" customFormat="1" ht="31" x14ac:dyDescent="0.25">
      <c r="A6" s="86" t="s">
        <v>60</v>
      </c>
      <c r="B6" s="114">
        <f>SCORE!C15</f>
        <v>10</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0"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row>
    <row r="8" spans="1:30" s="17" customFormat="1" ht="93" x14ac:dyDescent="0.25">
      <c r="A8" s="297" t="s">
        <v>227</v>
      </c>
      <c r="B8" s="286"/>
      <c r="C8" s="72">
        <v>5</v>
      </c>
      <c r="D8" s="67"/>
      <c r="E8" s="72">
        <v>5</v>
      </c>
      <c r="F8" s="67"/>
      <c r="G8" s="72">
        <v>5</v>
      </c>
      <c r="H8" s="67"/>
      <c r="I8" s="72">
        <v>5</v>
      </c>
      <c r="J8" s="67"/>
      <c r="K8" s="72">
        <v>5</v>
      </c>
      <c r="L8" s="67"/>
      <c r="M8" s="72">
        <v>5</v>
      </c>
      <c r="N8" s="67"/>
      <c r="O8" s="72">
        <v>5</v>
      </c>
      <c r="P8" s="67"/>
      <c r="Q8" s="72">
        <v>5</v>
      </c>
      <c r="R8" s="67"/>
      <c r="S8" s="72">
        <v>5</v>
      </c>
      <c r="T8" s="67"/>
      <c r="U8" s="72">
        <v>5</v>
      </c>
      <c r="V8" s="67"/>
      <c r="W8" s="72">
        <v>5</v>
      </c>
      <c r="X8" s="67"/>
      <c r="Y8" s="72">
        <v>5</v>
      </c>
      <c r="Z8" s="67"/>
      <c r="AB8" s="72">
        <v>5</v>
      </c>
      <c r="AC8" s="72">
        <v>35</v>
      </c>
      <c r="AD8" s="137" t="s">
        <v>75</v>
      </c>
    </row>
    <row r="9" spans="1:30" s="17" customFormat="1" ht="93" x14ac:dyDescent="0.25">
      <c r="A9" s="297" t="s">
        <v>251</v>
      </c>
      <c r="B9" s="286"/>
      <c r="C9" s="72">
        <v>5</v>
      </c>
      <c r="D9" s="67"/>
      <c r="E9" s="72">
        <v>5</v>
      </c>
      <c r="F9" s="67"/>
      <c r="G9" s="72">
        <v>5</v>
      </c>
      <c r="H9" s="67"/>
      <c r="I9" s="72">
        <v>5</v>
      </c>
      <c r="J9" s="67"/>
      <c r="K9" s="72">
        <v>5</v>
      </c>
      <c r="L9" s="67"/>
      <c r="M9" s="72">
        <v>5</v>
      </c>
      <c r="N9" s="67"/>
      <c r="O9" s="72">
        <v>5</v>
      </c>
      <c r="P9" s="67"/>
      <c r="Q9" s="72">
        <v>5</v>
      </c>
      <c r="R9" s="67"/>
      <c r="S9" s="72">
        <v>5</v>
      </c>
      <c r="T9" s="67"/>
      <c r="U9" s="72">
        <v>5</v>
      </c>
      <c r="V9" s="67"/>
      <c r="W9" s="72">
        <v>5</v>
      </c>
      <c r="X9" s="67"/>
      <c r="Y9" s="72">
        <v>5</v>
      </c>
      <c r="Z9" s="67"/>
      <c r="AB9" s="72">
        <v>5</v>
      </c>
      <c r="AC9" s="72">
        <v>35</v>
      </c>
      <c r="AD9" s="137" t="s">
        <v>75</v>
      </c>
    </row>
    <row r="10" spans="1:30" s="17" customFormat="1" ht="90" customHeight="1" x14ac:dyDescent="0.25">
      <c r="A10" s="297" t="s">
        <v>228</v>
      </c>
      <c r="B10" s="303"/>
      <c r="C10" s="72">
        <v>5</v>
      </c>
      <c r="D10" s="67"/>
      <c r="E10" s="72">
        <v>5</v>
      </c>
      <c r="F10" s="67"/>
      <c r="G10" s="72">
        <v>5</v>
      </c>
      <c r="H10" s="67"/>
      <c r="I10" s="72">
        <v>5</v>
      </c>
      <c r="J10" s="67"/>
      <c r="K10" s="72">
        <v>5</v>
      </c>
      <c r="L10" s="67"/>
      <c r="M10" s="72">
        <v>5</v>
      </c>
      <c r="N10" s="67"/>
      <c r="O10" s="72">
        <v>5</v>
      </c>
      <c r="P10" s="67"/>
      <c r="Q10" s="72">
        <v>5</v>
      </c>
      <c r="R10" s="67"/>
      <c r="S10" s="72">
        <v>5</v>
      </c>
      <c r="T10" s="67"/>
      <c r="U10" s="72">
        <v>5</v>
      </c>
      <c r="V10" s="67"/>
      <c r="W10" s="72">
        <v>5</v>
      </c>
      <c r="X10" s="67"/>
      <c r="Y10" s="72">
        <v>5</v>
      </c>
      <c r="Z10" s="67"/>
      <c r="AB10" s="72">
        <v>5</v>
      </c>
      <c r="AC10" s="72">
        <v>30</v>
      </c>
      <c r="AD10" s="137" t="s">
        <v>75</v>
      </c>
    </row>
    <row r="11" spans="1:30" s="17" customFormat="1" ht="51.75" customHeight="1" x14ac:dyDescent="0.25">
      <c r="A11" s="297"/>
      <c r="B11" s="303"/>
      <c r="C11" s="72"/>
      <c r="D11" s="67"/>
      <c r="E11" s="72">
        <v>5</v>
      </c>
      <c r="F11" s="67"/>
      <c r="G11" s="72">
        <v>5</v>
      </c>
      <c r="H11" s="67"/>
      <c r="I11" s="72">
        <v>5</v>
      </c>
      <c r="J11" s="67"/>
      <c r="K11" s="72">
        <v>5</v>
      </c>
      <c r="L11" s="67"/>
      <c r="M11" s="72">
        <v>5</v>
      </c>
      <c r="N11" s="67"/>
      <c r="O11" s="72">
        <v>5</v>
      </c>
      <c r="P11" s="67"/>
      <c r="Q11" s="72">
        <v>5</v>
      </c>
      <c r="R11" s="67"/>
      <c r="S11" s="72">
        <v>5</v>
      </c>
      <c r="T11" s="67"/>
      <c r="U11" s="72">
        <v>5</v>
      </c>
      <c r="V11" s="67"/>
      <c r="W11" s="72">
        <v>5</v>
      </c>
      <c r="X11" s="67"/>
      <c r="Y11" s="72">
        <v>5</v>
      </c>
      <c r="Z11" s="67"/>
      <c r="AB11" s="72"/>
      <c r="AC11" s="72"/>
      <c r="AD11" s="137"/>
    </row>
    <row r="12" spans="1:30" s="17" customFormat="1" ht="41.25" customHeight="1" x14ac:dyDescent="0.25">
      <c r="A12" s="297"/>
      <c r="B12" s="303"/>
      <c r="C12" s="72"/>
      <c r="D12" s="67"/>
      <c r="E12" s="72">
        <v>5</v>
      </c>
      <c r="F12" s="67"/>
      <c r="G12" s="72">
        <v>5</v>
      </c>
      <c r="H12" s="67"/>
      <c r="I12" s="72">
        <v>5</v>
      </c>
      <c r="J12" s="67"/>
      <c r="K12" s="72">
        <v>5</v>
      </c>
      <c r="L12" s="67"/>
      <c r="M12" s="72">
        <v>5</v>
      </c>
      <c r="N12" s="67"/>
      <c r="O12" s="72">
        <v>5</v>
      </c>
      <c r="P12" s="67"/>
      <c r="Q12" s="72">
        <v>5</v>
      </c>
      <c r="R12" s="67"/>
      <c r="S12" s="72">
        <v>5</v>
      </c>
      <c r="T12" s="67"/>
      <c r="U12" s="72">
        <v>5</v>
      </c>
      <c r="V12" s="67"/>
      <c r="W12" s="72">
        <v>5</v>
      </c>
      <c r="X12" s="67"/>
      <c r="Y12" s="72">
        <v>5</v>
      </c>
      <c r="Z12" s="67"/>
      <c r="AB12" s="72"/>
      <c r="AC12" s="72"/>
      <c r="AD12" s="137"/>
    </row>
    <row r="13" spans="1:30" s="17" customFormat="1" ht="39" customHeight="1" x14ac:dyDescent="0.25">
      <c r="A13" s="297"/>
      <c r="B13" s="303"/>
      <c r="C13" s="72"/>
      <c r="D13" s="67"/>
      <c r="E13" s="72"/>
      <c r="F13" s="67"/>
      <c r="G13" s="72"/>
      <c r="H13" s="67"/>
      <c r="I13" s="72"/>
      <c r="J13" s="67"/>
      <c r="K13" s="72"/>
      <c r="L13" s="67"/>
      <c r="M13" s="72"/>
      <c r="N13" s="67"/>
      <c r="O13" s="72"/>
      <c r="P13" s="67"/>
      <c r="Q13" s="72"/>
      <c r="R13" s="67"/>
      <c r="S13" s="72"/>
      <c r="T13" s="67"/>
      <c r="U13" s="72"/>
      <c r="V13" s="67"/>
      <c r="W13" s="72"/>
      <c r="X13" s="67"/>
      <c r="Y13" s="72"/>
      <c r="Z13" s="67"/>
      <c r="AB13" s="72"/>
      <c r="AC13" s="72"/>
      <c r="AD13" s="140"/>
    </row>
    <row r="14" spans="1:30" s="17" customFormat="1" ht="39" customHeight="1" x14ac:dyDescent="0.25">
      <c r="A14" s="84"/>
      <c r="B14" s="85"/>
      <c r="C14" s="72"/>
      <c r="D14" s="67"/>
      <c r="E14" s="72"/>
      <c r="F14" s="67"/>
      <c r="G14" s="72"/>
      <c r="H14" s="67"/>
      <c r="I14" s="72"/>
      <c r="J14" s="67"/>
      <c r="K14" s="72"/>
      <c r="L14" s="67"/>
      <c r="M14" s="72"/>
      <c r="N14" s="67"/>
      <c r="O14" s="72"/>
      <c r="P14" s="67"/>
      <c r="Q14" s="72"/>
      <c r="R14" s="67"/>
      <c r="S14" s="72"/>
      <c r="T14" s="67"/>
      <c r="U14" s="72"/>
      <c r="V14" s="67"/>
      <c r="W14" s="72"/>
      <c r="X14" s="67"/>
      <c r="Y14" s="72"/>
      <c r="Z14" s="67"/>
      <c r="AB14" s="72"/>
      <c r="AC14" s="72"/>
      <c r="AD14" s="140"/>
    </row>
    <row r="15" spans="1:30" s="17" customFormat="1" ht="39" customHeight="1" x14ac:dyDescent="0.25">
      <c r="A15" s="84"/>
      <c r="B15" s="85"/>
      <c r="C15" s="72"/>
      <c r="D15" s="67"/>
      <c r="E15" s="72"/>
      <c r="F15" s="67"/>
      <c r="G15" s="72"/>
      <c r="H15" s="67"/>
      <c r="I15" s="72"/>
      <c r="J15" s="67"/>
      <c r="K15" s="72"/>
      <c r="L15" s="67"/>
      <c r="M15" s="72"/>
      <c r="N15" s="67"/>
      <c r="O15" s="72"/>
      <c r="P15" s="67"/>
      <c r="Q15" s="72"/>
      <c r="R15" s="67"/>
      <c r="S15" s="72"/>
      <c r="T15" s="67"/>
      <c r="U15" s="72"/>
      <c r="V15" s="67"/>
      <c r="W15" s="72"/>
      <c r="X15" s="67"/>
      <c r="Y15" s="72"/>
      <c r="Z15" s="67"/>
      <c r="AB15" s="72"/>
      <c r="AC15" s="72"/>
      <c r="AD15" s="138"/>
    </row>
    <row r="16" spans="1:30" s="17" customFormat="1" ht="29.25" customHeight="1" x14ac:dyDescent="0.25">
      <c r="A16" s="298" t="s">
        <v>64</v>
      </c>
      <c r="B16" s="288"/>
      <c r="C16" s="74">
        <f>SUMPRODUCT(C8:C15,$AC8:$AC15)</f>
        <v>500</v>
      </c>
      <c r="D16" s="75"/>
      <c r="E16" s="74">
        <f>SUMPRODUCT(E8:E15,$AC8:$AC15)</f>
        <v>500</v>
      </c>
      <c r="F16" s="75"/>
      <c r="G16" s="74">
        <f>SUMPRODUCT(G8:G15,$AC8:$AC15)</f>
        <v>500</v>
      </c>
      <c r="H16" s="75"/>
      <c r="I16" s="74">
        <f>SUMPRODUCT(I8:I15,$AC8:$AC15)</f>
        <v>500</v>
      </c>
      <c r="J16" s="75"/>
      <c r="K16" s="74">
        <f>SUMPRODUCT(K8:K15,$AC8:$AC15)</f>
        <v>500</v>
      </c>
      <c r="L16" s="75"/>
      <c r="M16" s="74">
        <f>SUMPRODUCT(M8:M15,$AC8:$AC15)</f>
        <v>500</v>
      </c>
      <c r="N16" s="75"/>
      <c r="O16" s="74">
        <f>SUMPRODUCT(O8:O15,$AC8:$AC15)</f>
        <v>500</v>
      </c>
      <c r="P16" s="75"/>
      <c r="Q16" s="74">
        <f>SUMPRODUCT(Q8:Q15,$AC8:$AC15)</f>
        <v>500</v>
      </c>
      <c r="R16" s="75"/>
      <c r="S16" s="74">
        <f>SUMPRODUCT(S8:S15,$AC8:$AC15)</f>
        <v>500</v>
      </c>
      <c r="T16" s="75"/>
      <c r="U16" s="74">
        <f>SUMPRODUCT(U8:U15,$AC8:$AC15)</f>
        <v>500</v>
      </c>
      <c r="V16" s="75"/>
      <c r="W16" s="74">
        <f>SUMPRODUCT(W8:W15,$AC8:$AC15)</f>
        <v>500</v>
      </c>
      <c r="X16" s="75"/>
      <c r="Y16" s="74">
        <f>SUMPRODUCT(Y8:Y15,$AC8:$AC15)</f>
        <v>500</v>
      </c>
      <c r="Z16" s="75"/>
      <c r="AB16" s="74">
        <f>SUMPRODUCT(AB8:AB15,AC8:AC15)</f>
        <v>500</v>
      </c>
      <c r="AC16" s="74">
        <f>SUM(AC8:AC15)</f>
        <v>100</v>
      </c>
      <c r="AD16" s="75"/>
    </row>
    <row r="17" spans="1:26" s="17" customFormat="1" ht="29.25" customHeight="1" x14ac:dyDescent="0.25">
      <c r="A17" s="294" t="s">
        <v>107</v>
      </c>
      <c r="B17" s="290"/>
      <c r="C17" s="116">
        <f>C16/$AB$16*100</f>
        <v>100</v>
      </c>
      <c r="D17" s="68"/>
      <c r="E17" s="116">
        <f>E16/$AB$16*100</f>
        <v>100</v>
      </c>
      <c r="F17" s="68"/>
      <c r="G17" s="116">
        <f>G16/$AB$16*100</f>
        <v>100</v>
      </c>
      <c r="H17" s="68"/>
      <c r="I17" s="116">
        <f>I16/$AB$16*100</f>
        <v>100</v>
      </c>
      <c r="J17" s="68"/>
      <c r="K17" s="116">
        <f>K16/$AB$16*100</f>
        <v>100</v>
      </c>
      <c r="L17" s="68"/>
      <c r="M17" s="116">
        <f>M16/$AB$16*100</f>
        <v>100</v>
      </c>
      <c r="N17" s="68"/>
      <c r="O17" s="116">
        <f>O16/$AB$16*100</f>
        <v>100</v>
      </c>
      <c r="P17" s="68"/>
      <c r="Q17" s="116">
        <f>Q16/$AB$16*100</f>
        <v>100</v>
      </c>
      <c r="R17" s="68"/>
      <c r="S17" s="116">
        <f>S16/$AB$16*100</f>
        <v>100</v>
      </c>
      <c r="T17" s="68"/>
      <c r="U17" s="116">
        <f>U16/$AB$16*100</f>
        <v>100</v>
      </c>
      <c r="V17" s="68"/>
      <c r="W17" s="116">
        <f>W16/$AB$16*100</f>
        <v>100</v>
      </c>
      <c r="X17" s="68"/>
      <c r="Y17" s="116">
        <f>Y16/$AB$16*100</f>
        <v>100</v>
      </c>
      <c r="Z17" s="68"/>
    </row>
    <row r="18" spans="1:26" s="17" customFormat="1" ht="29.25" customHeight="1" x14ac:dyDescent="0.25">
      <c r="A18" s="295" t="s">
        <v>106</v>
      </c>
      <c r="B18" s="296"/>
      <c r="C18" s="117">
        <f>C17*$B$6/100</f>
        <v>10</v>
      </c>
      <c r="D18" s="70"/>
      <c r="E18" s="117">
        <f>E17*$B$6/100</f>
        <v>10</v>
      </c>
      <c r="F18" s="70"/>
      <c r="G18" s="117">
        <f>G17*$B$6/100</f>
        <v>10</v>
      </c>
      <c r="H18" s="70"/>
      <c r="I18" s="117">
        <f>I17*$B$6/100</f>
        <v>10</v>
      </c>
      <c r="J18" s="70"/>
      <c r="K18" s="117">
        <f>K17*$B$6/100</f>
        <v>10</v>
      </c>
      <c r="L18" s="70"/>
      <c r="M18" s="117">
        <f>M17*$B$6/100</f>
        <v>10</v>
      </c>
      <c r="N18" s="70"/>
      <c r="O18" s="117">
        <f>O17*$B$6/100</f>
        <v>10</v>
      </c>
      <c r="P18" s="70"/>
      <c r="Q18" s="117">
        <f>Q17*$B$6/100</f>
        <v>10</v>
      </c>
      <c r="R18" s="70"/>
      <c r="S18" s="117">
        <f>S17*$B$6/100</f>
        <v>10</v>
      </c>
      <c r="T18" s="70"/>
      <c r="U18" s="117">
        <f>U17*$B$6/100</f>
        <v>10</v>
      </c>
      <c r="V18" s="70"/>
      <c r="W18" s="117">
        <f>W17*$B$6/100</f>
        <v>10</v>
      </c>
      <c r="X18" s="70"/>
      <c r="Y18" s="117">
        <f>Y17*$B$6/100</f>
        <v>10</v>
      </c>
      <c r="Z18" s="70"/>
    </row>
    <row r="40" spans="5:5" x14ac:dyDescent="0.3">
      <c r="E40" s="183"/>
    </row>
  </sheetData>
  <mergeCells count="23">
    <mergeCell ref="Y5:Z5"/>
    <mergeCell ref="O5:P5"/>
    <mergeCell ref="Q5:R5"/>
    <mergeCell ref="S5:T5"/>
    <mergeCell ref="U5:V5"/>
    <mergeCell ref="W5:X5"/>
    <mergeCell ref="I5:J5"/>
    <mergeCell ref="K5:L5"/>
    <mergeCell ref="M5:N5"/>
    <mergeCell ref="A17:B17"/>
    <mergeCell ref="A18:B18"/>
    <mergeCell ref="A8:B8"/>
    <mergeCell ref="A9:B9"/>
    <mergeCell ref="A16:B16"/>
    <mergeCell ref="A12:B12"/>
    <mergeCell ref="A10:B10"/>
    <mergeCell ref="A13:B13"/>
    <mergeCell ref="A11:B11"/>
    <mergeCell ref="B2:C2"/>
    <mergeCell ref="B3:C3"/>
    <mergeCell ref="C5:D5"/>
    <mergeCell ref="E5:F5"/>
    <mergeCell ref="G5:H5"/>
  </mergeCells>
  <conditionalFormatting sqref="C13:C15">
    <cfRule type="expression" dxfId="59" priority="51">
      <formula>C13&gt;$AB13</formula>
    </cfRule>
  </conditionalFormatting>
  <conditionalFormatting sqref="M13:M15">
    <cfRule type="expression" dxfId="58" priority="21">
      <formula>M13&gt;$AB13</formula>
    </cfRule>
  </conditionalFormatting>
  <conditionalFormatting sqref="C17">
    <cfRule type="cellIs" dxfId="57" priority="44" operator="lessThan">
      <formula>60</formula>
    </cfRule>
    <cfRule type="cellIs" dxfId="56" priority="45" operator="greaterThan">
      <formula>59.9999</formula>
    </cfRule>
  </conditionalFormatting>
  <conditionalFormatting sqref="S17">
    <cfRule type="cellIs" dxfId="55" priority="10" operator="lessThan">
      <formula>60</formula>
    </cfRule>
    <cfRule type="cellIs" dxfId="54" priority="11" operator="greaterThan">
      <formula>59.9999</formula>
    </cfRule>
  </conditionalFormatting>
  <conditionalFormatting sqref="Q17">
    <cfRule type="cellIs" dxfId="53" priority="13" operator="lessThan">
      <formula>60</formula>
    </cfRule>
    <cfRule type="cellIs" dxfId="52" priority="14" operator="greaterThan">
      <formula>59.9999</formula>
    </cfRule>
  </conditionalFormatting>
  <conditionalFormatting sqref="E13:E15">
    <cfRule type="expression" dxfId="51" priority="33">
      <formula>E13&gt;$AB13</formula>
    </cfRule>
  </conditionalFormatting>
  <conditionalFormatting sqref="E17">
    <cfRule type="cellIs" dxfId="50" priority="31" operator="lessThan">
      <formula>60</formula>
    </cfRule>
    <cfRule type="cellIs" dxfId="49" priority="32" operator="greaterThan">
      <formula>59.9999</formula>
    </cfRule>
  </conditionalFormatting>
  <conditionalFormatting sqref="G13:G15">
    <cfRule type="expression" dxfId="48" priority="30">
      <formula>G13&gt;$AB13</formula>
    </cfRule>
  </conditionalFormatting>
  <conditionalFormatting sqref="G17">
    <cfRule type="cellIs" dxfId="47" priority="28" operator="lessThan">
      <formula>60</formula>
    </cfRule>
    <cfRule type="cellIs" dxfId="46" priority="29" operator="greaterThan">
      <formula>59.9999</formula>
    </cfRule>
  </conditionalFormatting>
  <conditionalFormatting sqref="I13:I15">
    <cfRule type="expression" dxfId="45" priority="27">
      <formula>I13&gt;$AB13</formula>
    </cfRule>
  </conditionalFormatting>
  <conditionalFormatting sqref="I17">
    <cfRule type="cellIs" dxfId="44" priority="25" operator="lessThan">
      <formula>60</formula>
    </cfRule>
    <cfRule type="cellIs" dxfId="43" priority="26" operator="greaterThan">
      <formula>59.9999</formula>
    </cfRule>
  </conditionalFormatting>
  <conditionalFormatting sqref="K13:K15">
    <cfRule type="expression" dxfId="42" priority="24">
      <formula>K13&gt;$AB13</formula>
    </cfRule>
  </conditionalFormatting>
  <conditionalFormatting sqref="K17">
    <cfRule type="cellIs" dxfId="41" priority="22" operator="lessThan">
      <formula>60</formula>
    </cfRule>
    <cfRule type="cellIs" dxfId="40" priority="23" operator="greaterThan">
      <formula>59.9999</formula>
    </cfRule>
  </conditionalFormatting>
  <conditionalFormatting sqref="Y17">
    <cfRule type="cellIs" dxfId="39" priority="1" operator="lessThan">
      <formula>60</formula>
    </cfRule>
    <cfRule type="cellIs" dxfId="38" priority="2" operator="greaterThan">
      <formula>59.9999</formula>
    </cfRule>
  </conditionalFormatting>
  <conditionalFormatting sqref="M17">
    <cfRule type="cellIs" dxfId="37" priority="19" operator="lessThan">
      <formula>60</formula>
    </cfRule>
    <cfRule type="cellIs" dxfId="36" priority="20" operator="greaterThan">
      <formula>59.9999</formula>
    </cfRule>
  </conditionalFormatting>
  <conditionalFormatting sqref="O13:O15">
    <cfRule type="expression" dxfId="35" priority="18">
      <formula>O13&gt;$AB13</formula>
    </cfRule>
  </conditionalFormatting>
  <conditionalFormatting sqref="O17">
    <cfRule type="cellIs" dxfId="34" priority="16" operator="lessThan">
      <formula>60</formula>
    </cfRule>
    <cfRule type="cellIs" dxfId="33" priority="17" operator="greaterThan">
      <formula>59.9999</formula>
    </cfRule>
  </conditionalFormatting>
  <conditionalFormatting sqref="Q13:Q15">
    <cfRule type="expression" dxfId="32" priority="15">
      <formula>Q13&gt;$AB13</formula>
    </cfRule>
  </conditionalFormatting>
  <conditionalFormatting sqref="S13:S15">
    <cfRule type="expression" dxfId="31" priority="12">
      <formula>S13&gt;$AB13</formula>
    </cfRule>
  </conditionalFormatting>
  <conditionalFormatting sqref="U13:U15">
    <cfRule type="expression" dxfId="30" priority="9">
      <formula>U13&gt;$AB13</formula>
    </cfRule>
  </conditionalFormatting>
  <conditionalFormatting sqref="U17">
    <cfRule type="cellIs" dxfId="29" priority="7" operator="lessThan">
      <formula>60</formula>
    </cfRule>
    <cfRule type="cellIs" dxfId="28" priority="8" operator="greaterThan">
      <formula>59.9999</formula>
    </cfRule>
  </conditionalFormatting>
  <conditionalFormatting sqref="W13:W15">
    <cfRule type="expression" dxfId="27" priority="6">
      <formula>W13&gt;$AB13</formula>
    </cfRule>
  </conditionalFormatting>
  <conditionalFormatting sqref="W17">
    <cfRule type="cellIs" dxfId="26" priority="4" operator="lessThan">
      <formula>60</formula>
    </cfRule>
    <cfRule type="cellIs" dxfId="25" priority="5" operator="greaterThan">
      <formula>59.9999</formula>
    </cfRule>
  </conditionalFormatting>
  <conditionalFormatting sqref="Y13:Y15">
    <cfRule type="expression" dxfId="24" priority="3">
      <formula>Y13&gt;$AB13</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AD40"/>
  <sheetViews>
    <sheetView view="pageLayout" zoomScale="70" zoomScaleNormal="75" zoomScalePageLayoutView="70" workbookViewId="0">
      <selection activeCell="H3" sqref="H3"/>
    </sheetView>
  </sheetViews>
  <sheetFormatPr defaultColWidth="9.1796875" defaultRowHeight="13" x14ac:dyDescent="0.3"/>
  <cols>
    <col min="1" max="1" width="37.81640625" style="16" customWidth="1"/>
    <col min="2" max="2" width="41" style="16" customWidth="1"/>
    <col min="3" max="3" width="15.7265625" style="16" customWidth="1"/>
    <col min="4" max="4" width="36" style="16" bestFit="1" customWidth="1"/>
    <col min="5" max="5" width="9.1796875" style="16" bestFit="1" customWidth="1"/>
    <col min="6" max="6" width="34" style="16" bestFit="1" customWidth="1"/>
    <col min="7" max="7" width="9.1796875" style="16" bestFit="1" customWidth="1"/>
    <col min="8" max="8" width="34" style="16" bestFit="1" customWidth="1"/>
    <col min="9" max="9" width="9.1796875" style="16" bestFit="1" customWidth="1"/>
    <col min="10" max="10" width="34" style="16" bestFit="1" customWidth="1"/>
    <col min="11" max="11" width="9.1796875" style="16" bestFit="1" customWidth="1"/>
    <col min="12" max="12" width="34" style="16" bestFit="1" customWidth="1"/>
    <col min="13" max="13" width="9.1796875" style="16" hidden="1" customWidth="1"/>
    <col min="14" max="14" width="34" style="16" hidden="1" customWidth="1"/>
    <col min="15" max="15" width="9.1796875" style="16" hidden="1" customWidth="1"/>
    <col min="16" max="16" width="34" style="16" hidden="1" customWidth="1"/>
    <col min="17" max="17" width="9.1796875" style="16" hidden="1" customWidth="1"/>
    <col min="18" max="18" width="34" style="16" hidden="1" customWidth="1"/>
    <col min="19" max="19" width="9.1796875" style="16" hidden="1" customWidth="1"/>
    <col min="20" max="20" width="34" style="16" hidden="1" customWidth="1"/>
    <col min="21" max="21" width="9.1796875" style="16" hidden="1" customWidth="1"/>
    <col min="22" max="22" width="34" style="16" hidden="1" customWidth="1"/>
    <col min="23" max="23" width="9.1796875" style="16" hidden="1" customWidth="1"/>
    <col min="24" max="24" width="34" style="16" hidden="1" customWidth="1"/>
    <col min="25" max="25" width="9.1796875" style="16" hidden="1" customWidth="1"/>
    <col min="26" max="26" width="34" style="16" hidden="1" customWidth="1"/>
    <col min="27" max="27" width="9.1796875" style="16" customWidth="1"/>
    <col min="28" max="28" width="12.81640625" style="16" bestFit="1" customWidth="1"/>
    <col min="29" max="29" width="15" style="16" customWidth="1"/>
    <col min="30" max="30" width="64.7265625" style="16" customWidth="1"/>
    <col min="31" max="16384" width="9.1796875" style="16"/>
  </cols>
  <sheetData>
    <row r="1" spans="1:30" x14ac:dyDescent="0.3">
      <c r="A1" s="59"/>
      <c r="B1" s="59"/>
      <c r="C1" s="59"/>
      <c r="D1" s="59"/>
      <c r="E1" s="59"/>
      <c r="F1" s="59"/>
      <c r="G1" s="59"/>
      <c r="H1" s="59"/>
    </row>
    <row r="2" spans="1:30" ht="18" x14ac:dyDescent="0.4">
      <c r="A2" s="76" t="s">
        <v>57</v>
      </c>
      <c r="B2" s="279" t="str">
        <f>Contents!B16</f>
        <v>Section 9</v>
      </c>
      <c r="C2" s="280"/>
      <c r="D2" s="59"/>
      <c r="E2" s="59"/>
      <c r="F2" s="59"/>
      <c r="G2" s="59"/>
      <c r="H2" s="59"/>
      <c r="I2" s="59"/>
      <c r="J2" s="59"/>
      <c r="K2" s="59"/>
      <c r="L2" s="59"/>
      <c r="M2" s="59"/>
      <c r="N2" s="59"/>
      <c r="O2" s="59"/>
      <c r="P2" s="59"/>
      <c r="Q2" s="59"/>
      <c r="R2" s="59"/>
      <c r="S2" s="59"/>
      <c r="T2" s="59"/>
      <c r="U2" s="59"/>
      <c r="V2" s="59"/>
      <c r="W2" s="59"/>
      <c r="X2" s="59"/>
      <c r="Y2" s="59"/>
      <c r="Z2" s="59"/>
    </row>
    <row r="3" spans="1:30" ht="18" x14ac:dyDescent="0.4">
      <c r="A3" s="76" t="s">
        <v>40</v>
      </c>
      <c r="B3" s="279" t="str">
        <f>Contents!C16</f>
        <v>Resourcing Strategy</v>
      </c>
      <c r="C3" s="280"/>
      <c r="D3" s="59"/>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95" customFormat="1" ht="31" x14ac:dyDescent="0.25">
      <c r="A6" s="103" t="s">
        <v>60</v>
      </c>
      <c r="B6" s="115">
        <f>SCORE!C16</f>
        <v>10</v>
      </c>
      <c r="C6" s="104" t="s">
        <v>61</v>
      </c>
      <c r="D6" s="105" t="s">
        <v>62</v>
      </c>
      <c r="E6" s="104" t="s">
        <v>61</v>
      </c>
      <c r="F6" s="105" t="s">
        <v>62</v>
      </c>
      <c r="G6" s="104" t="s">
        <v>61</v>
      </c>
      <c r="H6" s="105"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88</v>
      </c>
    </row>
    <row r="7" spans="1:30"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c r="AD7" s="109"/>
    </row>
    <row r="8" spans="1:30" s="17" customFormat="1" ht="93" x14ac:dyDescent="0.25">
      <c r="A8" s="297" t="s">
        <v>213</v>
      </c>
      <c r="B8" s="286"/>
      <c r="C8" s="72">
        <v>5</v>
      </c>
      <c r="D8" s="67"/>
      <c r="E8" s="72">
        <v>5</v>
      </c>
      <c r="F8" s="67"/>
      <c r="G8" s="72">
        <v>5</v>
      </c>
      <c r="H8" s="67"/>
      <c r="I8" s="72">
        <v>5</v>
      </c>
      <c r="J8" s="67"/>
      <c r="K8" s="72">
        <v>5</v>
      </c>
      <c r="L8" s="67"/>
      <c r="M8" s="72">
        <v>5</v>
      </c>
      <c r="N8" s="67"/>
      <c r="O8" s="72">
        <v>5</v>
      </c>
      <c r="P8" s="67"/>
      <c r="Q8" s="72">
        <v>5</v>
      </c>
      <c r="R8" s="67"/>
      <c r="S8" s="72">
        <v>5</v>
      </c>
      <c r="T8" s="67"/>
      <c r="U8" s="72">
        <v>5</v>
      </c>
      <c r="V8" s="67"/>
      <c r="W8" s="72">
        <v>5</v>
      </c>
      <c r="X8" s="67"/>
      <c r="Y8" s="72">
        <v>5</v>
      </c>
      <c r="Z8" s="67"/>
      <c r="AB8" s="72">
        <v>5</v>
      </c>
      <c r="AC8" s="72">
        <v>50</v>
      </c>
      <c r="AD8" s="137" t="s">
        <v>75</v>
      </c>
    </row>
    <row r="9" spans="1:30" s="17" customFormat="1" ht="93" x14ac:dyDescent="0.25">
      <c r="A9" s="297" t="s">
        <v>250</v>
      </c>
      <c r="B9" s="286"/>
      <c r="C9" s="72">
        <v>5</v>
      </c>
      <c r="D9" s="67"/>
      <c r="E9" s="72">
        <v>5</v>
      </c>
      <c r="F9" s="67"/>
      <c r="G9" s="72">
        <v>5</v>
      </c>
      <c r="H9" s="67"/>
      <c r="I9" s="72">
        <v>5</v>
      </c>
      <c r="J9" s="67"/>
      <c r="K9" s="72">
        <v>5</v>
      </c>
      <c r="L9" s="67"/>
      <c r="M9" s="72">
        <v>5</v>
      </c>
      <c r="N9" s="67"/>
      <c r="O9" s="72">
        <v>5</v>
      </c>
      <c r="P9" s="67"/>
      <c r="Q9" s="72">
        <v>5</v>
      </c>
      <c r="R9" s="67"/>
      <c r="S9" s="72">
        <v>5</v>
      </c>
      <c r="T9" s="67"/>
      <c r="U9" s="72">
        <v>5</v>
      </c>
      <c r="V9" s="67"/>
      <c r="W9" s="72">
        <v>5</v>
      </c>
      <c r="X9" s="67"/>
      <c r="Y9" s="72">
        <v>5</v>
      </c>
      <c r="Z9" s="67"/>
      <c r="AB9" s="72">
        <v>5</v>
      </c>
      <c r="AC9" s="72">
        <v>50</v>
      </c>
      <c r="AD9" s="137" t="s">
        <v>75</v>
      </c>
    </row>
    <row r="10" spans="1:30" s="17" customFormat="1" ht="15.5" x14ac:dyDescent="0.25">
      <c r="A10" s="297"/>
      <c r="B10" s="286"/>
      <c r="C10" s="72"/>
      <c r="D10" s="67"/>
      <c r="E10" s="72"/>
      <c r="F10" s="67"/>
      <c r="G10" s="72"/>
      <c r="H10" s="67"/>
      <c r="I10" s="72"/>
      <c r="J10" s="67"/>
      <c r="K10" s="72"/>
      <c r="L10" s="67"/>
      <c r="M10" s="72"/>
      <c r="N10" s="67"/>
      <c r="O10" s="72"/>
      <c r="P10" s="67"/>
      <c r="Q10" s="72"/>
      <c r="R10" s="67"/>
      <c r="S10" s="72"/>
      <c r="T10" s="67"/>
      <c r="U10" s="72"/>
      <c r="V10" s="67"/>
      <c r="W10" s="72"/>
      <c r="X10" s="67"/>
      <c r="Y10" s="72"/>
      <c r="Z10" s="67"/>
      <c r="AB10" s="72"/>
      <c r="AC10" s="72"/>
      <c r="AD10" s="137"/>
    </row>
    <row r="11" spans="1:30" s="17" customFormat="1" ht="15.5" x14ac:dyDescent="0.25">
      <c r="A11" s="297"/>
      <c r="B11" s="286"/>
      <c r="C11" s="72"/>
      <c r="D11" s="67"/>
      <c r="E11" s="72"/>
      <c r="F11" s="67"/>
      <c r="G11" s="72"/>
      <c r="H11" s="67"/>
      <c r="I11" s="72"/>
      <c r="J11" s="67"/>
      <c r="K11" s="72"/>
      <c r="L11" s="67"/>
      <c r="M11" s="72"/>
      <c r="N11" s="67"/>
      <c r="O11" s="72"/>
      <c r="P11" s="67"/>
      <c r="Q11" s="72"/>
      <c r="R11" s="67"/>
      <c r="S11" s="72"/>
      <c r="T11" s="67"/>
      <c r="U11" s="72"/>
      <c r="V11" s="67"/>
      <c r="W11" s="72"/>
      <c r="X11" s="67"/>
      <c r="Y11" s="72"/>
      <c r="Z11" s="67"/>
      <c r="AB11" s="72"/>
      <c r="AC11" s="72"/>
      <c r="AD11" s="137"/>
    </row>
    <row r="12" spans="1:30" s="17" customFormat="1" ht="15.5" x14ac:dyDescent="0.25">
      <c r="A12" s="297"/>
      <c r="B12" s="286"/>
      <c r="C12" s="72"/>
      <c r="D12" s="67"/>
      <c r="E12" s="72"/>
      <c r="F12" s="67"/>
      <c r="G12" s="72"/>
      <c r="H12" s="67"/>
      <c r="I12" s="72"/>
      <c r="J12" s="67"/>
      <c r="K12" s="72"/>
      <c r="L12" s="67"/>
      <c r="M12" s="72"/>
      <c r="N12" s="67"/>
      <c r="O12" s="72"/>
      <c r="P12" s="67"/>
      <c r="Q12" s="72"/>
      <c r="R12" s="67"/>
      <c r="S12" s="72"/>
      <c r="T12" s="67"/>
      <c r="U12" s="72"/>
      <c r="V12" s="67"/>
      <c r="W12" s="72"/>
      <c r="X12" s="67"/>
      <c r="Y12" s="72"/>
      <c r="Z12" s="67"/>
      <c r="AB12" s="72"/>
      <c r="AC12" s="72"/>
      <c r="AD12" s="137"/>
    </row>
    <row r="13" spans="1:30" s="17" customFormat="1" ht="15.5" x14ac:dyDescent="0.25">
      <c r="A13" s="297"/>
      <c r="B13" s="286"/>
      <c r="C13" s="72"/>
      <c r="D13" s="67"/>
      <c r="E13" s="72"/>
      <c r="F13" s="67"/>
      <c r="G13" s="72"/>
      <c r="H13" s="67"/>
      <c r="I13" s="72"/>
      <c r="J13" s="67"/>
      <c r="K13" s="72"/>
      <c r="L13" s="67"/>
      <c r="M13" s="72"/>
      <c r="N13" s="67"/>
      <c r="O13" s="72"/>
      <c r="P13" s="67"/>
      <c r="Q13" s="72"/>
      <c r="R13" s="67"/>
      <c r="S13" s="72"/>
      <c r="T13" s="67"/>
      <c r="U13" s="72"/>
      <c r="V13" s="67"/>
      <c r="W13" s="72"/>
      <c r="X13" s="67"/>
      <c r="Y13" s="72"/>
      <c r="Z13" s="67"/>
      <c r="AB13" s="72"/>
      <c r="AC13" s="72"/>
      <c r="AD13" s="137"/>
    </row>
    <row r="14" spans="1:30" s="17" customFormat="1" ht="15.5" x14ac:dyDescent="0.25">
      <c r="A14" s="297"/>
      <c r="B14" s="286"/>
      <c r="C14" s="72"/>
      <c r="D14" s="67"/>
      <c r="E14" s="72"/>
      <c r="F14" s="67"/>
      <c r="G14" s="72"/>
      <c r="H14" s="67"/>
      <c r="I14" s="72"/>
      <c r="J14" s="67"/>
      <c r="K14" s="72"/>
      <c r="L14" s="67"/>
      <c r="M14" s="72"/>
      <c r="N14" s="67"/>
      <c r="O14" s="72"/>
      <c r="P14" s="67"/>
      <c r="Q14" s="72"/>
      <c r="R14" s="67"/>
      <c r="S14" s="72"/>
      <c r="T14" s="67"/>
      <c r="U14" s="72"/>
      <c r="V14" s="67"/>
      <c r="W14" s="72"/>
      <c r="X14" s="67"/>
      <c r="Y14" s="72"/>
      <c r="Z14" s="67"/>
      <c r="AB14" s="72"/>
      <c r="AC14" s="72"/>
      <c r="AD14" s="137"/>
    </row>
    <row r="15" spans="1:30" s="17" customFormat="1" ht="15.5" x14ac:dyDescent="0.25">
      <c r="A15" s="297"/>
      <c r="B15" s="286"/>
      <c r="C15" s="72"/>
      <c r="D15" s="67"/>
      <c r="E15" s="72"/>
      <c r="F15" s="67"/>
      <c r="G15" s="72"/>
      <c r="H15" s="67"/>
      <c r="I15" s="72"/>
      <c r="J15" s="67"/>
      <c r="K15" s="72"/>
      <c r="L15" s="67"/>
      <c r="M15" s="72"/>
      <c r="N15" s="67"/>
      <c r="O15" s="72"/>
      <c r="P15" s="67"/>
      <c r="Q15" s="72"/>
      <c r="R15" s="67"/>
      <c r="S15" s="72"/>
      <c r="T15" s="67"/>
      <c r="U15" s="72"/>
      <c r="V15" s="67"/>
      <c r="W15" s="72"/>
      <c r="X15" s="67"/>
      <c r="Y15" s="72"/>
      <c r="Z15" s="67"/>
      <c r="AB15" s="72"/>
      <c r="AC15" s="72"/>
      <c r="AD15" s="137"/>
    </row>
    <row r="16" spans="1:30" s="100" customFormat="1" ht="29.25" customHeight="1" x14ac:dyDescent="0.25">
      <c r="A16" s="110" t="s">
        <v>64</v>
      </c>
      <c r="B16" s="111"/>
      <c r="C16" s="98">
        <f>SUMPRODUCT(C8:C15,$AC8:$AC15)</f>
        <v>500</v>
      </c>
      <c r="D16" s="99"/>
      <c r="E16" s="98">
        <f>SUMPRODUCT(E8:E15,$AC8:$AC15)</f>
        <v>500</v>
      </c>
      <c r="F16" s="99"/>
      <c r="G16" s="98">
        <f>SUMPRODUCT(G8:G15,$AC8:$AC15)</f>
        <v>500</v>
      </c>
      <c r="H16" s="99"/>
      <c r="I16" s="98">
        <f>SUMPRODUCT(I8:I15,$AC8:$AC15)</f>
        <v>500</v>
      </c>
      <c r="J16" s="99"/>
      <c r="K16" s="98">
        <f>SUMPRODUCT(K8:K15,$AC8:$AC15)</f>
        <v>500</v>
      </c>
      <c r="L16" s="99"/>
      <c r="M16" s="98">
        <f>SUMPRODUCT(M8:M15,$AC8:$AC15)</f>
        <v>500</v>
      </c>
      <c r="N16" s="99"/>
      <c r="O16" s="98">
        <f>SUMPRODUCT(O8:O15,$AC8:$AC15)</f>
        <v>500</v>
      </c>
      <c r="P16" s="99"/>
      <c r="Q16" s="98">
        <f>SUMPRODUCT(Q8:Q15,$AC8:$AC15)</f>
        <v>500</v>
      </c>
      <c r="R16" s="99"/>
      <c r="S16" s="98">
        <f>SUMPRODUCT(S8:S15,$AC8:$AC15)</f>
        <v>500</v>
      </c>
      <c r="T16" s="99"/>
      <c r="U16" s="98">
        <f>SUMPRODUCT(U8:U15,$AC8:$AC15)</f>
        <v>500</v>
      </c>
      <c r="V16" s="99"/>
      <c r="W16" s="98">
        <f>SUMPRODUCT(W8:W15,$AC8:$AC15)</f>
        <v>500</v>
      </c>
      <c r="X16" s="99"/>
      <c r="Y16" s="98">
        <f>SUMPRODUCT(Y8:Y15,$AC8:$AC15)</f>
        <v>500</v>
      </c>
      <c r="Z16" s="99"/>
      <c r="AB16" s="74">
        <f>SUMPRODUCT(AB8:AB15,$AC8:$AC15)</f>
        <v>500</v>
      </c>
      <c r="AC16" s="74">
        <f>SUM(AC8:AC15)</f>
        <v>100</v>
      </c>
      <c r="AD16" s="142"/>
    </row>
    <row r="17" spans="1:30" s="100" customFormat="1" ht="29.25" customHeight="1" x14ac:dyDescent="0.25">
      <c r="A17" s="294" t="s">
        <v>107</v>
      </c>
      <c r="B17" s="290"/>
      <c r="C17" s="121">
        <f>C16/$AB$16*100</f>
        <v>100</v>
      </c>
      <c r="D17" s="101"/>
      <c r="E17" s="121">
        <f>E16/$AB$16*100</f>
        <v>100</v>
      </c>
      <c r="F17" s="101"/>
      <c r="G17" s="121">
        <f>G16/$AB$16*100</f>
        <v>100</v>
      </c>
      <c r="H17" s="101"/>
      <c r="I17" s="121">
        <f>I16/$AB$16*100</f>
        <v>100</v>
      </c>
      <c r="J17" s="101"/>
      <c r="K17" s="121">
        <f>K16/$AB$16*100</f>
        <v>100</v>
      </c>
      <c r="L17" s="101"/>
      <c r="M17" s="121">
        <f>M16/$AB$16*100</f>
        <v>100</v>
      </c>
      <c r="N17" s="101"/>
      <c r="O17" s="121">
        <f>O16/$AB$16*100</f>
        <v>100</v>
      </c>
      <c r="P17" s="101"/>
      <c r="Q17" s="121">
        <f>Q16/$AB$16*100</f>
        <v>100</v>
      </c>
      <c r="R17" s="101"/>
      <c r="S17" s="121">
        <f>S16/$AB$16*100</f>
        <v>100</v>
      </c>
      <c r="T17" s="101"/>
      <c r="U17" s="121">
        <f>U16/$AB$16*100</f>
        <v>100</v>
      </c>
      <c r="V17" s="101"/>
      <c r="W17" s="121">
        <f>W16/$AB$16*100</f>
        <v>100</v>
      </c>
      <c r="X17" s="101"/>
      <c r="Y17" s="121">
        <f>Y16/$AB$16*100</f>
        <v>100</v>
      </c>
      <c r="Z17" s="101"/>
      <c r="AB17" s="17"/>
      <c r="AC17" s="17"/>
      <c r="AD17" s="17"/>
    </row>
    <row r="18" spans="1:30" s="100" customFormat="1" ht="29.25" customHeight="1" x14ac:dyDescent="0.25">
      <c r="A18" s="295" t="s">
        <v>106</v>
      </c>
      <c r="B18" s="296"/>
      <c r="C18" s="122">
        <f>C17*$B$6/100</f>
        <v>10</v>
      </c>
      <c r="D18" s="102"/>
      <c r="E18" s="122">
        <f>E17*$B$6/100</f>
        <v>10</v>
      </c>
      <c r="F18" s="102"/>
      <c r="G18" s="122">
        <f>G17*$B$6/100</f>
        <v>10</v>
      </c>
      <c r="H18" s="102"/>
      <c r="I18" s="122">
        <f>I17*$B$6/100</f>
        <v>10</v>
      </c>
      <c r="J18" s="102"/>
      <c r="K18" s="122">
        <f>K17*$B$6/100</f>
        <v>10</v>
      </c>
      <c r="L18" s="102"/>
      <c r="M18" s="122">
        <f>M17*$B$6/100</f>
        <v>10</v>
      </c>
      <c r="N18" s="102"/>
      <c r="O18" s="122">
        <f>O17*$B$6/100</f>
        <v>10</v>
      </c>
      <c r="P18" s="102"/>
      <c r="Q18" s="122">
        <f>Q17*$B$6/100</f>
        <v>10</v>
      </c>
      <c r="R18" s="102"/>
      <c r="S18" s="122">
        <f>S17*$B$6/100</f>
        <v>10</v>
      </c>
      <c r="T18" s="102"/>
      <c r="U18" s="122">
        <f>U17*$B$6/100</f>
        <v>10</v>
      </c>
      <c r="V18" s="102"/>
      <c r="W18" s="122">
        <f>W17*$B$6/100</f>
        <v>10</v>
      </c>
      <c r="X18" s="102"/>
      <c r="Y18" s="122">
        <f>Y17*$B$6/100</f>
        <v>10</v>
      </c>
      <c r="Z18" s="102"/>
      <c r="AB18" s="17"/>
      <c r="AC18" s="17"/>
      <c r="AD18" s="17"/>
    </row>
    <row r="40" spans="5:5" x14ac:dyDescent="0.3">
      <c r="E40" s="183"/>
    </row>
  </sheetData>
  <mergeCells count="24">
    <mergeCell ref="Y5:Z5"/>
    <mergeCell ref="O5:P5"/>
    <mergeCell ref="Q5:R5"/>
    <mergeCell ref="S5:T5"/>
    <mergeCell ref="U5:V5"/>
    <mergeCell ref="W5:X5"/>
    <mergeCell ref="B2:C2"/>
    <mergeCell ref="B3:C3"/>
    <mergeCell ref="C5:D5"/>
    <mergeCell ref="E5:F5"/>
    <mergeCell ref="I5:J5"/>
    <mergeCell ref="A17:B17"/>
    <mergeCell ref="A18:B18"/>
    <mergeCell ref="G5:H5"/>
    <mergeCell ref="A8:B8"/>
    <mergeCell ref="K5:L5"/>
    <mergeCell ref="A13:B13"/>
    <mergeCell ref="A14:B14"/>
    <mergeCell ref="A15:B15"/>
    <mergeCell ref="M5:N5"/>
    <mergeCell ref="A9:B9"/>
    <mergeCell ref="A10:B10"/>
    <mergeCell ref="A11:B11"/>
    <mergeCell ref="A12:B12"/>
  </mergeCells>
  <conditionalFormatting sqref="C10:C15">
    <cfRule type="expression" dxfId="23" priority="23">
      <formula>C10&gt;$AB10</formula>
    </cfRule>
  </conditionalFormatting>
  <conditionalFormatting sqref="G10:G15">
    <cfRule type="expression" dxfId="22" priority="10">
      <formula>G10&gt;$AB10</formula>
    </cfRule>
  </conditionalFormatting>
  <conditionalFormatting sqref="I10:I15">
    <cfRule type="expression" dxfId="21" priority="9">
      <formula>I10&gt;$AB10</formula>
    </cfRule>
  </conditionalFormatting>
  <conditionalFormatting sqref="K10:K15">
    <cfRule type="expression" dxfId="20" priority="8">
      <formula>K10&gt;$AB10</formula>
    </cfRule>
  </conditionalFormatting>
  <conditionalFormatting sqref="M10:M15">
    <cfRule type="expression" dxfId="19" priority="7">
      <formula>M10&gt;$AB10</formula>
    </cfRule>
  </conditionalFormatting>
  <conditionalFormatting sqref="O10:O15">
    <cfRule type="expression" dxfId="18" priority="6">
      <formula>O10&gt;$AB10</formula>
    </cfRule>
  </conditionalFormatting>
  <conditionalFormatting sqref="E10:E15">
    <cfRule type="expression" dxfId="17" priority="11">
      <formula>E10&gt;$AB10</formula>
    </cfRule>
  </conditionalFormatting>
  <conditionalFormatting sqref="Y10:Y15">
    <cfRule type="expression" dxfId="16" priority="1">
      <formula>Y10&gt;$AB10</formula>
    </cfRule>
  </conditionalFormatting>
  <conditionalFormatting sqref="Q10:Q15">
    <cfRule type="expression" dxfId="15" priority="5">
      <formula>Q10&gt;$AB10</formula>
    </cfRule>
  </conditionalFormatting>
  <conditionalFormatting sqref="S10:S15">
    <cfRule type="expression" dxfId="14" priority="4">
      <formula>S10&gt;$AB10</formula>
    </cfRule>
  </conditionalFormatting>
  <conditionalFormatting sqref="U10:U15">
    <cfRule type="expression" dxfId="13" priority="3">
      <formula>U10&gt;$AB10</formula>
    </cfRule>
  </conditionalFormatting>
  <conditionalFormatting sqref="W10:W15">
    <cfRule type="expression" dxfId="12" priority="2">
      <formula>W10&gt;$AB10</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D40"/>
  <sheetViews>
    <sheetView view="pageLayout" zoomScale="70" zoomScaleNormal="75" zoomScalePageLayoutView="70" workbookViewId="0">
      <selection activeCell="J3" sqref="J3"/>
    </sheetView>
  </sheetViews>
  <sheetFormatPr defaultColWidth="9.1796875" defaultRowHeight="13" x14ac:dyDescent="0.3"/>
  <cols>
    <col min="1" max="1" width="27.26953125" style="16" customWidth="1"/>
    <col min="2" max="2" width="39.1796875" style="16" customWidth="1"/>
    <col min="3" max="3" width="15.7265625" style="16" customWidth="1"/>
    <col min="4" max="4" width="23.54296875" style="16" customWidth="1"/>
    <col min="5" max="5" width="9.1796875" style="16" bestFit="1" customWidth="1"/>
    <col min="6" max="6" width="24.54296875" style="16" customWidth="1"/>
    <col min="7" max="7" width="9.1796875" style="16" bestFit="1" customWidth="1"/>
    <col min="8" max="8" width="21.81640625" style="16" customWidth="1"/>
    <col min="9" max="9" width="9.1796875" style="16" bestFit="1" customWidth="1"/>
    <col min="10" max="10" width="22.54296875" style="16" customWidth="1"/>
    <col min="11" max="11" width="9.1796875" style="16" bestFit="1" customWidth="1"/>
    <col min="12" max="12" width="23" style="16" customWidth="1"/>
    <col min="13" max="13" width="9.1796875" style="16" hidden="1" customWidth="1"/>
    <col min="14" max="14" width="34" style="16" hidden="1" customWidth="1"/>
    <col min="15" max="15" width="9.1796875" style="16" hidden="1" customWidth="1"/>
    <col min="16" max="16" width="34" style="16" hidden="1" customWidth="1"/>
    <col min="17" max="17" width="9.1796875" style="16" hidden="1" customWidth="1"/>
    <col min="18" max="18" width="34" style="16" hidden="1" customWidth="1"/>
    <col min="19" max="19" width="9.1796875" style="16" hidden="1" customWidth="1"/>
    <col min="20" max="20" width="34" style="16" hidden="1" customWidth="1"/>
    <col min="21" max="21" width="9.1796875" style="16" hidden="1" customWidth="1"/>
    <col min="22" max="22" width="34" style="16" hidden="1" customWidth="1"/>
    <col min="23" max="23" width="9.1796875" style="16" hidden="1" customWidth="1"/>
    <col min="24" max="24" width="34" style="16" hidden="1" customWidth="1"/>
    <col min="25" max="25" width="9.1796875" style="16" hidden="1" customWidth="1"/>
    <col min="26" max="26" width="34" style="16" hidden="1" customWidth="1"/>
    <col min="27" max="27" width="8.1796875" style="16" customWidth="1"/>
    <col min="28" max="28" width="16.1796875" style="16" customWidth="1"/>
    <col min="29" max="29" width="13.26953125" style="16" customWidth="1"/>
    <col min="30" max="30" width="68" style="16" customWidth="1"/>
    <col min="31" max="16383" width="9.1796875" style="16"/>
    <col min="16384" max="16384" width="26" style="16" customWidth="1"/>
  </cols>
  <sheetData>
    <row r="2" spans="1:30" ht="18" x14ac:dyDescent="0.4">
      <c r="A2" s="71" t="s">
        <v>57</v>
      </c>
      <c r="B2" s="279" t="str">
        <f>Contents!B17</f>
        <v>Section 10</v>
      </c>
      <c r="C2" s="280"/>
      <c r="D2" s="59"/>
      <c r="E2" s="59"/>
      <c r="F2" s="59"/>
      <c r="G2" s="59"/>
      <c r="H2" s="59"/>
      <c r="I2" s="59"/>
      <c r="J2" s="59"/>
      <c r="K2" s="59"/>
      <c r="L2" s="59"/>
      <c r="M2" s="59"/>
      <c r="N2" s="59"/>
      <c r="O2" s="59"/>
      <c r="P2" s="59"/>
      <c r="Q2" s="59"/>
      <c r="R2" s="59"/>
      <c r="S2" s="59"/>
      <c r="T2" s="59"/>
      <c r="U2" s="59"/>
      <c r="V2" s="59"/>
      <c r="W2" s="59"/>
      <c r="X2" s="59"/>
      <c r="Y2" s="59"/>
      <c r="Z2" s="59"/>
    </row>
    <row r="3" spans="1:30" ht="39.75" customHeight="1" x14ac:dyDescent="0.4">
      <c r="A3" s="71" t="s">
        <v>40</v>
      </c>
      <c r="B3" s="305" t="str">
        <f>Contents!C17</f>
        <v>Automation and Data Management Capability and Experience</v>
      </c>
      <c r="C3" s="306"/>
      <c r="D3" s="59"/>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17" customFormat="1" ht="31" x14ac:dyDescent="0.25">
      <c r="A6" s="86" t="s">
        <v>60</v>
      </c>
      <c r="B6" s="114">
        <f>SCORE!C17</f>
        <v>10</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0"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c r="AC7" s="64"/>
    </row>
    <row r="8" spans="1:30" s="17" customFormat="1" ht="99.75" customHeight="1" x14ac:dyDescent="0.25">
      <c r="A8" s="297" t="s">
        <v>205</v>
      </c>
      <c r="B8" s="286"/>
      <c r="C8" s="72">
        <v>5</v>
      </c>
      <c r="D8" s="67"/>
      <c r="E8" s="72">
        <v>5</v>
      </c>
      <c r="F8" s="67"/>
      <c r="G8" s="72">
        <v>5</v>
      </c>
      <c r="H8" s="67"/>
      <c r="I8" s="72">
        <v>5</v>
      </c>
      <c r="J8" s="67"/>
      <c r="K8" s="72">
        <v>5</v>
      </c>
      <c r="L8" s="67"/>
      <c r="M8" s="72">
        <v>5</v>
      </c>
      <c r="N8" s="67"/>
      <c r="O8" s="72">
        <v>5</v>
      </c>
      <c r="P8" s="67"/>
      <c r="Q8" s="72">
        <v>5</v>
      </c>
      <c r="R8" s="67"/>
      <c r="S8" s="72">
        <v>5</v>
      </c>
      <c r="T8" s="67"/>
      <c r="U8" s="72">
        <v>5</v>
      </c>
      <c r="V8" s="67"/>
      <c r="W8" s="72">
        <v>5</v>
      </c>
      <c r="X8" s="67"/>
      <c r="Y8" s="72">
        <v>5</v>
      </c>
      <c r="Z8" s="67"/>
      <c r="AB8" s="72">
        <v>5</v>
      </c>
      <c r="AC8" s="72">
        <v>10</v>
      </c>
      <c r="AD8" s="137" t="s">
        <v>75</v>
      </c>
    </row>
    <row r="9" spans="1:30" s="17" customFormat="1" ht="94.5" customHeight="1" x14ac:dyDescent="0.25">
      <c r="A9" s="297" t="s">
        <v>206</v>
      </c>
      <c r="B9" s="286"/>
      <c r="C9" s="72">
        <v>5</v>
      </c>
      <c r="D9" s="67"/>
      <c r="E9" s="72">
        <v>5</v>
      </c>
      <c r="F9" s="67"/>
      <c r="G9" s="72">
        <v>5</v>
      </c>
      <c r="H9" s="67"/>
      <c r="I9" s="72">
        <v>5</v>
      </c>
      <c r="J9" s="67"/>
      <c r="K9" s="72">
        <v>5</v>
      </c>
      <c r="L9" s="67"/>
      <c r="M9" s="72">
        <v>5</v>
      </c>
      <c r="N9" s="67"/>
      <c r="O9" s="72">
        <v>5</v>
      </c>
      <c r="P9" s="67"/>
      <c r="Q9" s="72">
        <v>5</v>
      </c>
      <c r="R9" s="67"/>
      <c r="S9" s="72">
        <v>5</v>
      </c>
      <c r="T9" s="67"/>
      <c r="U9" s="72">
        <v>5</v>
      </c>
      <c r="V9" s="67"/>
      <c r="W9" s="72">
        <v>5</v>
      </c>
      <c r="X9" s="67"/>
      <c r="Y9" s="72">
        <v>5</v>
      </c>
      <c r="Z9" s="67"/>
      <c r="AB9" s="72">
        <v>5</v>
      </c>
      <c r="AC9" s="72">
        <v>10</v>
      </c>
      <c r="AD9" s="137" t="s">
        <v>75</v>
      </c>
    </row>
    <row r="10" spans="1:30" s="17" customFormat="1" ht="72.75" customHeight="1" x14ac:dyDescent="0.25">
      <c r="A10" s="297" t="s">
        <v>207</v>
      </c>
      <c r="B10" s="286"/>
      <c r="C10" s="72">
        <v>5</v>
      </c>
      <c r="D10" s="67"/>
      <c r="E10" s="72">
        <v>5</v>
      </c>
      <c r="F10" s="67"/>
      <c r="G10" s="72">
        <v>5</v>
      </c>
      <c r="H10" s="67"/>
      <c r="I10" s="72">
        <v>5</v>
      </c>
      <c r="J10" s="67"/>
      <c r="K10" s="72">
        <v>5</v>
      </c>
      <c r="L10" s="67"/>
      <c r="M10" s="72">
        <v>5</v>
      </c>
      <c r="N10" s="67"/>
      <c r="O10" s="72">
        <v>5</v>
      </c>
      <c r="P10" s="67"/>
      <c r="Q10" s="72">
        <v>5</v>
      </c>
      <c r="R10" s="67"/>
      <c r="S10" s="72">
        <v>5</v>
      </c>
      <c r="T10" s="67"/>
      <c r="U10" s="72">
        <v>5</v>
      </c>
      <c r="V10" s="67"/>
      <c r="W10" s="72">
        <v>5</v>
      </c>
      <c r="X10" s="67"/>
      <c r="Y10" s="72">
        <v>5</v>
      </c>
      <c r="Z10" s="67"/>
      <c r="AB10" s="72">
        <v>5</v>
      </c>
      <c r="AC10" s="72">
        <v>10</v>
      </c>
      <c r="AD10" s="137" t="s">
        <v>75</v>
      </c>
    </row>
    <row r="11" spans="1:30" s="17" customFormat="1" ht="39" customHeight="1" x14ac:dyDescent="0.25">
      <c r="A11" s="297" t="s">
        <v>208</v>
      </c>
      <c r="B11" s="286"/>
      <c r="C11" s="72">
        <v>5</v>
      </c>
      <c r="D11" s="67"/>
      <c r="E11" s="72">
        <v>5</v>
      </c>
      <c r="F11" s="67"/>
      <c r="G11" s="72">
        <v>5</v>
      </c>
      <c r="H11" s="67"/>
      <c r="I11" s="72">
        <v>5</v>
      </c>
      <c r="J11" s="67"/>
      <c r="K11" s="72">
        <v>5</v>
      </c>
      <c r="L11" s="67"/>
      <c r="M11" s="72">
        <v>5</v>
      </c>
      <c r="N11" s="67"/>
      <c r="O11" s="72">
        <v>5</v>
      </c>
      <c r="P11" s="67"/>
      <c r="Q11" s="72">
        <v>5</v>
      </c>
      <c r="R11" s="67"/>
      <c r="S11" s="72">
        <v>5</v>
      </c>
      <c r="T11" s="67"/>
      <c r="U11" s="72">
        <v>5</v>
      </c>
      <c r="V11" s="67"/>
      <c r="W11" s="72">
        <v>5</v>
      </c>
      <c r="X11" s="67"/>
      <c r="Y11" s="72">
        <v>5</v>
      </c>
      <c r="Z11" s="67"/>
      <c r="AB11" s="72">
        <v>5</v>
      </c>
      <c r="AC11" s="72">
        <v>10</v>
      </c>
      <c r="AD11" s="137" t="s">
        <v>75</v>
      </c>
    </row>
    <row r="12" spans="1:30" s="17" customFormat="1" ht="90.75" customHeight="1" x14ac:dyDescent="0.25">
      <c r="A12" s="297" t="s">
        <v>209</v>
      </c>
      <c r="B12" s="286"/>
      <c r="C12" s="72">
        <v>5</v>
      </c>
      <c r="D12" s="67"/>
      <c r="E12" s="72">
        <v>5</v>
      </c>
      <c r="F12" s="67"/>
      <c r="G12" s="72">
        <v>5</v>
      </c>
      <c r="H12" s="67"/>
      <c r="I12" s="72">
        <v>5</v>
      </c>
      <c r="J12" s="67"/>
      <c r="K12" s="72">
        <v>5</v>
      </c>
      <c r="L12" s="67"/>
      <c r="M12" s="72">
        <v>5</v>
      </c>
      <c r="N12" s="67"/>
      <c r="O12" s="72">
        <v>5</v>
      </c>
      <c r="P12" s="67"/>
      <c r="Q12" s="72">
        <v>5</v>
      </c>
      <c r="R12" s="67"/>
      <c r="S12" s="72">
        <v>5</v>
      </c>
      <c r="T12" s="67"/>
      <c r="U12" s="72">
        <v>5</v>
      </c>
      <c r="V12" s="67"/>
      <c r="W12" s="72">
        <v>5</v>
      </c>
      <c r="X12" s="67"/>
      <c r="Y12" s="72">
        <v>5</v>
      </c>
      <c r="Z12" s="67"/>
      <c r="AB12" s="72">
        <v>5</v>
      </c>
      <c r="AC12" s="72">
        <v>10</v>
      </c>
      <c r="AD12" s="137" t="s">
        <v>75</v>
      </c>
    </row>
    <row r="13" spans="1:30" s="17" customFormat="1" ht="79.5" customHeight="1" x14ac:dyDescent="0.25">
      <c r="A13" s="297" t="s">
        <v>210</v>
      </c>
      <c r="B13" s="286"/>
      <c r="C13" s="72">
        <v>5</v>
      </c>
      <c r="D13" s="67"/>
      <c r="E13" s="72">
        <v>5</v>
      </c>
      <c r="F13" s="67"/>
      <c r="G13" s="72">
        <v>5</v>
      </c>
      <c r="H13" s="67"/>
      <c r="I13" s="72">
        <v>5</v>
      </c>
      <c r="J13" s="67"/>
      <c r="K13" s="72">
        <v>5</v>
      </c>
      <c r="L13" s="67"/>
      <c r="M13" s="72">
        <v>5</v>
      </c>
      <c r="N13" s="67"/>
      <c r="O13" s="72">
        <v>5</v>
      </c>
      <c r="P13" s="67"/>
      <c r="Q13" s="72">
        <v>5</v>
      </c>
      <c r="R13" s="67"/>
      <c r="S13" s="72">
        <v>5</v>
      </c>
      <c r="T13" s="67"/>
      <c r="U13" s="72">
        <v>5</v>
      </c>
      <c r="V13" s="67"/>
      <c r="W13" s="72">
        <v>5</v>
      </c>
      <c r="X13" s="67"/>
      <c r="Y13" s="72">
        <v>5</v>
      </c>
      <c r="Z13" s="67"/>
      <c r="AB13" s="72">
        <v>5</v>
      </c>
      <c r="AC13" s="72">
        <v>10</v>
      </c>
      <c r="AD13" s="137" t="s">
        <v>75</v>
      </c>
    </row>
    <row r="14" spans="1:30" s="17" customFormat="1" ht="67.5" customHeight="1" x14ac:dyDescent="0.25">
      <c r="A14" s="297" t="s">
        <v>211</v>
      </c>
      <c r="B14" s="286"/>
      <c r="C14" s="72">
        <v>5</v>
      </c>
      <c r="D14" s="67"/>
      <c r="E14" s="72">
        <v>5</v>
      </c>
      <c r="F14" s="67"/>
      <c r="G14" s="72">
        <v>5</v>
      </c>
      <c r="H14" s="67"/>
      <c r="I14" s="72">
        <v>5</v>
      </c>
      <c r="J14" s="67"/>
      <c r="K14" s="72">
        <v>5</v>
      </c>
      <c r="L14" s="67"/>
      <c r="M14" s="72">
        <v>5</v>
      </c>
      <c r="N14" s="67"/>
      <c r="O14" s="72">
        <v>5</v>
      </c>
      <c r="P14" s="67"/>
      <c r="Q14" s="72">
        <v>5</v>
      </c>
      <c r="R14" s="67"/>
      <c r="S14" s="72">
        <v>5</v>
      </c>
      <c r="T14" s="67"/>
      <c r="U14" s="72">
        <v>5</v>
      </c>
      <c r="V14" s="67"/>
      <c r="W14" s="72">
        <v>5</v>
      </c>
      <c r="X14" s="67"/>
      <c r="Y14" s="72">
        <v>5</v>
      </c>
      <c r="Z14" s="67"/>
      <c r="AB14" s="72">
        <v>5</v>
      </c>
      <c r="AC14" s="72">
        <v>10</v>
      </c>
      <c r="AD14" s="137" t="s">
        <v>75</v>
      </c>
    </row>
    <row r="15" spans="1:30" s="17" customFormat="1" ht="126" customHeight="1" x14ac:dyDescent="0.25">
      <c r="A15" s="297" t="s">
        <v>212</v>
      </c>
      <c r="B15" s="286"/>
      <c r="C15" s="72">
        <v>5</v>
      </c>
      <c r="D15" s="67"/>
      <c r="E15" s="72">
        <v>5</v>
      </c>
      <c r="F15" s="67"/>
      <c r="G15" s="72">
        <v>5</v>
      </c>
      <c r="H15" s="67"/>
      <c r="I15" s="72">
        <v>5</v>
      </c>
      <c r="J15" s="67"/>
      <c r="K15" s="72">
        <v>5</v>
      </c>
      <c r="L15" s="67"/>
      <c r="M15" s="72">
        <v>5</v>
      </c>
      <c r="N15" s="67"/>
      <c r="O15" s="72">
        <v>5</v>
      </c>
      <c r="P15" s="67"/>
      <c r="Q15" s="72">
        <v>5</v>
      </c>
      <c r="R15" s="67"/>
      <c r="S15" s="72">
        <v>5</v>
      </c>
      <c r="T15" s="67"/>
      <c r="U15" s="72">
        <v>5</v>
      </c>
      <c r="V15" s="67"/>
      <c r="W15" s="72">
        <v>5</v>
      </c>
      <c r="X15" s="67"/>
      <c r="Y15" s="72">
        <v>5</v>
      </c>
      <c r="Z15" s="67"/>
      <c r="AB15" s="72">
        <v>5</v>
      </c>
      <c r="AC15" s="72">
        <v>30</v>
      </c>
      <c r="AD15" s="137" t="s">
        <v>75</v>
      </c>
    </row>
    <row r="16" spans="1:30" s="17" customFormat="1" ht="29.25" customHeight="1" x14ac:dyDescent="0.25">
      <c r="A16" s="298" t="s">
        <v>64</v>
      </c>
      <c r="B16" s="288"/>
      <c r="C16" s="74">
        <f>SUMPRODUCT(C8:C15,$AC8:$AC15)</f>
        <v>500</v>
      </c>
      <c r="D16" s="75"/>
      <c r="E16" s="74">
        <f>SUMPRODUCT(E8:E15,$AC8:$AC15)</f>
        <v>500</v>
      </c>
      <c r="F16" s="75"/>
      <c r="G16" s="74">
        <f>SUMPRODUCT(G8:G15,$AC8:$AC15)</f>
        <v>500</v>
      </c>
      <c r="H16" s="75"/>
      <c r="I16" s="74">
        <f>SUMPRODUCT(I8:I15,$AC8:$AC15)</f>
        <v>500</v>
      </c>
      <c r="J16" s="75"/>
      <c r="K16" s="74">
        <f>SUMPRODUCT(K8:K15,$AC8:$AC15)</f>
        <v>500</v>
      </c>
      <c r="L16" s="75"/>
      <c r="M16" s="74">
        <f>SUMPRODUCT(M8:M15,$AC8:$AC15)</f>
        <v>500</v>
      </c>
      <c r="N16" s="75"/>
      <c r="O16" s="74">
        <f>SUMPRODUCT(O8:O15,$AC8:$AC15)</f>
        <v>500</v>
      </c>
      <c r="P16" s="75"/>
      <c r="Q16" s="74">
        <f>SUMPRODUCT(Q8:Q15,$AC8:$AC15)</f>
        <v>500</v>
      </c>
      <c r="R16" s="75"/>
      <c r="S16" s="74">
        <f>SUMPRODUCT(S8:S15,$AC8:$AC15)</f>
        <v>500</v>
      </c>
      <c r="T16" s="75"/>
      <c r="U16" s="74">
        <f>SUMPRODUCT(U8:U15,$AC8:$AC15)</f>
        <v>500</v>
      </c>
      <c r="V16" s="75"/>
      <c r="W16" s="74">
        <f>SUMPRODUCT(W8:W15,$AC8:$AC15)</f>
        <v>500</v>
      </c>
      <c r="X16" s="75"/>
      <c r="Y16" s="74">
        <f>SUMPRODUCT(Y8:Y15,$AC8:$AC15)</f>
        <v>500</v>
      </c>
      <c r="Z16" s="75"/>
      <c r="AB16" s="74">
        <f>SUMPRODUCT(AB8:AB15,AC8:AC15)</f>
        <v>500</v>
      </c>
      <c r="AC16" s="75">
        <f>SUM(AC8:AC15)</f>
        <v>100</v>
      </c>
    </row>
    <row r="17" spans="1:26" s="17" customFormat="1" ht="29.25" customHeight="1" x14ac:dyDescent="0.25">
      <c r="A17" s="294" t="s">
        <v>107</v>
      </c>
      <c r="B17" s="290"/>
      <c r="C17" s="116">
        <f>C16/$AB$16*100</f>
        <v>100</v>
      </c>
      <c r="D17" s="68"/>
      <c r="E17" s="116">
        <f>E16/$AB$16*100</f>
        <v>100</v>
      </c>
      <c r="F17" s="68"/>
      <c r="G17" s="116">
        <f>G16/$AB$16*100</f>
        <v>100</v>
      </c>
      <c r="H17" s="68"/>
      <c r="I17" s="116">
        <f>I16/$AB$16*100</f>
        <v>100</v>
      </c>
      <c r="J17" s="68"/>
      <c r="K17" s="116">
        <f>K16/$AB$16*100</f>
        <v>100</v>
      </c>
      <c r="L17" s="68"/>
      <c r="M17" s="116">
        <f>M16/$AB$16*100</f>
        <v>100</v>
      </c>
      <c r="N17" s="68"/>
      <c r="O17" s="116">
        <f>O16/$AB$16*100</f>
        <v>100</v>
      </c>
      <c r="P17" s="68"/>
      <c r="Q17" s="116">
        <f>Q16/$AB$16*100</f>
        <v>100</v>
      </c>
      <c r="R17" s="68"/>
      <c r="S17" s="116">
        <f>S16/$AB$16*100</f>
        <v>100</v>
      </c>
      <c r="T17" s="68"/>
      <c r="U17" s="116">
        <f>U16/$AB$16*100</f>
        <v>100</v>
      </c>
      <c r="V17" s="68"/>
      <c r="W17" s="116">
        <f>W16/$AB$16*100</f>
        <v>100</v>
      </c>
      <c r="X17" s="68"/>
      <c r="Y17" s="116">
        <f>Y16/$AB$16*100</f>
        <v>100</v>
      </c>
      <c r="Z17" s="68"/>
    </row>
    <row r="18" spans="1:26" s="17" customFormat="1" ht="29.25" customHeight="1" x14ac:dyDescent="0.25">
      <c r="A18" s="295" t="s">
        <v>106</v>
      </c>
      <c r="B18" s="296"/>
      <c r="C18" s="117">
        <f>C17*$B$6/100</f>
        <v>10</v>
      </c>
      <c r="D18" s="118"/>
      <c r="E18" s="117">
        <f>E17*$B$6/100</f>
        <v>10</v>
      </c>
      <c r="F18" s="118"/>
      <c r="G18" s="117">
        <f>G17*$B$6/100</f>
        <v>10</v>
      </c>
      <c r="H18" s="118"/>
      <c r="I18" s="117">
        <f>I17*$B$6/100</f>
        <v>10</v>
      </c>
      <c r="J18" s="118"/>
      <c r="K18" s="117">
        <f>K17*$B$6/100</f>
        <v>10</v>
      </c>
      <c r="L18" s="118"/>
      <c r="M18" s="117">
        <f>M17*$B$6/100</f>
        <v>10</v>
      </c>
      <c r="N18" s="118"/>
      <c r="O18" s="117">
        <f>O17*$B$6/100</f>
        <v>10</v>
      </c>
      <c r="P18" s="118"/>
      <c r="Q18" s="117">
        <f>Q17*$B$6/100</f>
        <v>10</v>
      </c>
      <c r="R18" s="118"/>
      <c r="S18" s="117">
        <f>S17*$B$6/100</f>
        <v>10</v>
      </c>
      <c r="T18" s="118"/>
      <c r="U18" s="117">
        <f>U17*$B$6/100</f>
        <v>10</v>
      </c>
      <c r="V18" s="118"/>
      <c r="W18" s="117">
        <f>W17*$B$6/100</f>
        <v>10</v>
      </c>
      <c r="X18" s="118"/>
      <c r="Y18" s="117">
        <f>Y17*$B$6/100</f>
        <v>10</v>
      </c>
      <c r="Z18" s="118"/>
    </row>
    <row r="40" spans="5:5" x14ac:dyDescent="0.3">
      <c r="E40" s="183"/>
    </row>
  </sheetData>
  <mergeCells count="25">
    <mergeCell ref="Y5:Z5"/>
    <mergeCell ref="O5:P5"/>
    <mergeCell ref="Q5:R5"/>
    <mergeCell ref="S5:T5"/>
    <mergeCell ref="U5:V5"/>
    <mergeCell ref="W5:X5"/>
    <mergeCell ref="I5:J5"/>
    <mergeCell ref="K5:L5"/>
    <mergeCell ref="M5:N5"/>
    <mergeCell ref="A17:B17"/>
    <mergeCell ref="A18:B18"/>
    <mergeCell ref="A8:B8"/>
    <mergeCell ref="A9:B9"/>
    <mergeCell ref="A10:B10"/>
    <mergeCell ref="A16:B16"/>
    <mergeCell ref="A11:B11"/>
    <mergeCell ref="A12:B12"/>
    <mergeCell ref="A13:B13"/>
    <mergeCell ref="A14:B14"/>
    <mergeCell ref="A15:B15"/>
    <mergeCell ref="B2:C2"/>
    <mergeCell ref="B3:C3"/>
    <mergeCell ref="C5:D5"/>
    <mergeCell ref="E5:F5"/>
    <mergeCell ref="G5:H5"/>
  </mergeCells>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AE40"/>
  <sheetViews>
    <sheetView view="pageLayout" zoomScale="70" zoomScaleNormal="110" zoomScalePageLayoutView="70" workbookViewId="0">
      <selection activeCell="F40" sqref="F40"/>
    </sheetView>
  </sheetViews>
  <sheetFormatPr defaultColWidth="9.1796875" defaultRowHeight="13" x14ac:dyDescent="0.3"/>
  <cols>
    <col min="1" max="1" width="27.26953125" style="16" customWidth="1"/>
    <col min="2" max="2" width="41" style="16" customWidth="1"/>
    <col min="3" max="3" width="15.7265625" style="16" customWidth="1"/>
    <col min="4" max="4" width="36" style="16" bestFit="1" customWidth="1"/>
    <col min="5" max="5" width="9.1796875" style="16" bestFit="1" customWidth="1"/>
    <col min="6" max="6" width="34" style="16" bestFit="1" customWidth="1"/>
    <col min="7" max="7" width="9.1796875" style="16" bestFit="1" customWidth="1"/>
    <col min="8" max="8" width="34" style="16" bestFit="1" customWidth="1"/>
    <col min="9" max="9" width="9.1796875" style="16" bestFit="1" customWidth="1"/>
    <col min="10" max="10" width="34" style="16" bestFit="1" customWidth="1"/>
    <col min="11" max="11" width="9.1796875" style="16" bestFit="1" customWidth="1"/>
    <col min="12" max="12" width="34" style="16" bestFit="1" customWidth="1"/>
    <col min="13" max="13" width="9.1796875" style="16" hidden="1" customWidth="1"/>
    <col min="14" max="14" width="34" style="16" hidden="1" customWidth="1"/>
    <col min="15" max="15" width="9.1796875" style="16" hidden="1" customWidth="1"/>
    <col min="16" max="16" width="34" style="16" hidden="1" customWidth="1"/>
    <col min="17" max="17" width="9.1796875" style="16" hidden="1" customWidth="1"/>
    <col min="18" max="18" width="34" style="16" hidden="1" customWidth="1"/>
    <col min="19" max="19" width="9.1796875" style="16" hidden="1" customWidth="1"/>
    <col min="20" max="20" width="34" style="16" hidden="1" customWidth="1"/>
    <col min="21" max="21" width="9.1796875" style="16" hidden="1" customWidth="1"/>
    <col min="22" max="22" width="34" style="16" hidden="1" customWidth="1"/>
    <col min="23" max="23" width="9.1796875" style="16" hidden="1" customWidth="1"/>
    <col min="24" max="24" width="34" style="16" hidden="1" customWidth="1"/>
    <col min="25" max="25" width="9.1796875" style="16" hidden="1" customWidth="1"/>
    <col min="26" max="26" width="34" style="16" hidden="1" customWidth="1"/>
    <col min="27" max="28" width="9.1796875" style="16"/>
    <col min="29" max="29" width="15" style="16" customWidth="1"/>
    <col min="30" max="30" width="64.7265625" style="16" customWidth="1"/>
    <col min="31" max="16384" width="9.1796875" style="16"/>
  </cols>
  <sheetData>
    <row r="1" spans="1:31" x14ac:dyDescent="0.3">
      <c r="A1" s="59"/>
      <c r="B1" s="59"/>
      <c r="C1" s="59"/>
      <c r="D1" s="59"/>
      <c r="E1" s="59"/>
      <c r="F1" s="59"/>
      <c r="G1" s="59"/>
      <c r="H1" s="59"/>
    </row>
    <row r="2" spans="1:31" ht="18" x14ac:dyDescent="0.4">
      <c r="A2" s="76" t="s">
        <v>57</v>
      </c>
      <c r="B2" s="168" t="str">
        <f>Contents!B18</f>
        <v>Section 11</v>
      </c>
      <c r="C2" s="169"/>
      <c r="D2" s="59"/>
      <c r="E2" s="59"/>
      <c r="F2" s="59"/>
      <c r="G2" s="59"/>
      <c r="H2" s="59"/>
      <c r="I2" s="59"/>
      <c r="J2" s="59"/>
      <c r="K2" s="59"/>
      <c r="L2" s="59"/>
      <c r="M2" s="59"/>
      <c r="N2" s="59"/>
      <c r="O2" s="59"/>
      <c r="P2" s="59"/>
      <c r="Q2" s="59"/>
      <c r="R2" s="59"/>
      <c r="S2" s="59"/>
      <c r="T2" s="59"/>
      <c r="U2" s="59"/>
      <c r="V2" s="59"/>
      <c r="W2" s="59"/>
      <c r="X2" s="59"/>
      <c r="Y2" s="59"/>
      <c r="Z2" s="59"/>
    </row>
    <row r="3" spans="1:31" ht="18" x14ac:dyDescent="0.4">
      <c r="A3" s="76" t="s">
        <v>40</v>
      </c>
      <c r="B3" s="168" t="str">
        <f>Contents!C18</f>
        <v>Document Management, Records Retention and Enterprice Content Management System (ECMS)</v>
      </c>
      <c r="C3" s="169"/>
      <c r="D3" s="59"/>
      <c r="E3" s="59"/>
      <c r="F3" s="59"/>
      <c r="G3" s="59"/>
      <c r="H3" s="59"/>
      <c r="I3" s="59"/>
      <c r="J3" s="59"/>
      <c r="K3" s="59"/>
      <c r="L3" s="59"/>
      <c r="M3" s="59"/>
      <c r="N3" s="59"/>
      <c r="O3" s="59"/>
      <c r="P3" s="59"/>
      <c r="Q3" s="59"/>
      <c r="R3" s="59"/>
      <c r="S3" s="59"/>
      <c r="T3" s="59"/>
      <c r="U3" s="59"/>
      <c r="V3" s="59"/>
      <c r="W3" s="59"/>
      <c r="X3" s="59"/>
      <c r="Y3" s="59"/>
      <c r="Z3" s="59"/>
    </row>
    <row r="4" spans="1:31"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1" s="17" customFormat="1" ht="31.5" customHeight="1" x14ac:dyDescent="0.25">
      <c r="A5" s="60" t="s">
        <v>58</v>
      </c>
      <c r="B5" s="61"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1" s="95" customFormat="1" ht="31" x14ac:dyDescent="0.25">
      <c r="A6" s="103" t="s">
        <v>60</v>
      </c>
      <c r="B6" s="115">
        <f>SCORE!C18</f>
        <v>10</v>
      </c>
      <c r="C6" s="104" t="s">
        <v>61</v>
      </c>
      <c r="D6" s="105" t="s">
        <v>62</v>
      </c>
      <c r="E6" s="104" t="s">
        <v>61</v>
      </c>
      <c r="F6" s="105" t="s">
        <v>62</v>
      </c>
      <c r="G6" s="104" t="s">
        <v>61</v>
      </c>
      <c r="H6" s="105"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1"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c r="AD7" s="137"/>
    </row>
    <row r="8" spans="1:31" s="100" customFormat="1" ht="93" x14ac:dyDescent="0.25">
      <c r="A8" s="297" t="s">
        <v>248</v>
      </c>
      <c r="B8" s="286"/>
      <c r="C8" s="72">
        <v>5</v>
      </c>
      <c r="D8" s="67"/>
      <c r="E8" s="72">
        <v>5</v>
      </c>
      <c r="F8" s="67"/>
      <c r="G8" s="72">
        <v>5</v>
      </c>
      <c r="H8" s="67"/>
      <c r="I8" s="72">
        <v>5</v>
      </c>
      <c r="J8" s="67"/>
      <c r="K8" s="72">
        <v>5</v>
      </c>
      <c r="L8" s="67"/>
      <c r="M8" s="72">
        <v>5</v>
      </c>
      <c r="N8" s="67"/>
      <c r="O8" s="72">
        <v>5</v>
      </c>
      <c r="P8" s="67"/>
      <c r="Q8" s="72">
        <v>5</v>
      </c>
      <c r="R8" s="67"/>
      <c r="S8" s="72">
        <v>5</v>
      </c>
      <c r="T8" s="67"/>
      <c r="U8" s="72">
        <v>5</v>
      </c>
      <c r="V8" s="67"/>
      <c r="W8" s="72">
        <v>5</v>
      </c>
      <c r="X8" s="67"/>
      <c r="Y8" s="72">
        <v>5</v>
      </c>
      <c r="Z8" s="67"/>
      <c r="AB8" s="72">
        <v>5</v>
      </c>
      <c r="AC8" s="72">
        <v>10</v>
      </c>
      <c r="AD8" s="137" t="s">
        <v>75</v>
      </c>
      <c r="AE8" s="100">
        <f>AC8*C8</f>
        <v>50</v>
      </c>
    </row>
    <row r="9" spans="1:31" s="100" customFormat="1" ht="98.25" customHeight="1" x14ac:dyDescent="0.25">
      <c r="A9" s="317" t="s">
        <v>249</v>
      </c>
      <c r="B9" s="319"/>
      <c r="C9" s="72">
        <v>5</v>
      </c>
      <c r="D9" s="67"/>
      <c r="E9" s="72">
        <v>5</v>
      </c>
      <c r="F9" s="67"/>
      <c r="G9" s="72">
        <v>5</v>
      </c>
      <c r="H9" s="67"/>
      <c r="I9" s="72">
        <v>5</v>
      </c>
      <c r="J9" s="67"/>
      <c r="K9" s="72">
        <v>5</v>
      </c>
      <c r="L9" s="67"/>
      <c r="M9" s="72">
        <v>5</v>
      </c>
      <c r="N9" s="67"/>
      <c r="O9" s="72">
        <v>5</v>
      </c>
      <c r="P9" s="67"/>
      <c r="Q9" s="72">
        <v>5</v>
      </c>
      <c r="R9" s="67"/>
      <c r="S9" s="72">
        <v>5</v>
      </c>
      <c r="T9" s="67"/>
      <c r="U9" s="72">
        <v>5</v>
      </c>
      <c r="V9" s="67"/>
      <c r="W9" s="72">
        <v>5</v>
      </c>
      <c r="X9" s="67"/>
      <c r="Y9" s="72">
        <v>5</v>
      </c>
      <c r="Z9" s="67"/>
      <c r="AB9" s="72">
        <v>5</v>
      </c>
      <c r="AC9" s="72">
        <v>30</v>
      </c>
      <c r="AD9" s="137" t="s">
        <v>195</v>
      </c>
      <c r="AE9" s="100">
        <f>AC9*C9</f>
        <v>150</v>
      </c>
    </row>
    <row r="10" spans="1:31" s="17" customFormat="1" ht="103.5" customHeight="1" x14ac:dyDescent="0.25">
      <c r="A10" s="297" t="s">
        <v>204</v>
      </c>
      <c r="B10" s="286"/>
      <c r="C10" s="72">
        <v>5</v>
      </c>
      <c r="D10" s="67"/>
      <c r="E10" s="72">
        <v>5</v>
      </c>
      <c r="F10" s="67"/>
      <c r="G10" s="72">
        <v>5</v>
      </c>
      <c r="H10" s="67"/>
      <c r="I10" s="72">
        <v>5</v>
      </c>
      <c r="J10" s="67"/>
      <c r="K10" s="72">
        <v>5</v>
      </c>
      <c r="L10" s="67"/>
      <c r="M10" s="72">
        <v>5</v>
      </c>
      <c r="N10" s="67"/>
      <c r="O10" s="72">
        <v>5</v>
      </c>
      <c r="P10" s="67"/>
      <c r="Q10" s="72">
        <v>5</v>
      </c>
      <c r="R10" s="67"/>
      <c r="S10" s="72">
        <v>5</v>
      </c>
      <c r="T10" s="67"/>
      <c r="U10" s="72">
        <v>5</v>
      </c>
      <c r="V10" s="67"/>
      <c r="W10" s="72">
        <v>5</v>
      </c>
      <c r="X10" s="67"/>
      <c r="Y10" s="72">
        <v>5</v>
      </c>
      <c r="Z10" s="67"/>
      <c r="AB10" s="72">
        <v>5</v>
      </c>
      <c r="AC10" s="72">
        <v>60</v>
      </c>
      <c r="AD10" s="137" t="s">
        <v>75</v>
      </c>
      <c r="AE10" s="17">
        <f>AC10*C10</f>
        <v>300</v>
      </c>
    </row>
    <row r="11" spans="1:31" s="17" customFormat="1" ht="39" customHeight="1" x14ac:dyDescent="0.25">
      <c r="A11" s="320"/>
      <c r="B11" s="321"/>
      <c r="C11" s="72"/>
      <c r="D11" s="67"/>
      <c r="E11" s="72"/>
      <c r="F11" s="67"/>
      <c r="G11" s="72"/>
      <c r="H11" s="67"/>
      <c r="I11" s="72"/>
      <c r="J11" s="67"/>
      <c r="K11" s="72"/>
      <c r="L11" s="67"/>
      <c r="M11" s="72"/>
      <c r="N11" s="67"/>
      <c r="O11" s="72"/>
      <c r="P11" s="67"/>
      <c r="Q11" s="72"/>
      <c r="R11" s="67"/>
      <c r="S11" s="72"/>
      <c r="T11" s="67"/>
      <c r="U11" s="72"/>
      <c r="V11" s="67"/>
      <c r="W11" s="72"/>
      <c r="X11" s="67"/>
      <c r="Y11" s="72"/>
      <c r="Z11" s="67"/>
      <c r="AB11" s="72"/>
      <c r="AC11" s="72"/>
      <c r="AD11" s="137"/>
    </row>
    <row r="12" spans="1:31" s="17" customFormat="1" ht="39" customHeight="1" x14ac:dyDescent="0.25">
      <c r="A12" s="77"/>
      <c r="B12" s="78"/>
      <c r="C12" s="72"/>
      <c r="D12" s="67"/>
      <c r="E12" s="72"/>
      <c r="F12" s="67"/>
      <c r="G12" s="72"/>
      <c r="H12" s="67"/>
      <c r="I12" s="72"/>
      <c r="J12" s="67"/>
      <c r="K12" s="72"/>
      <c r="L12" s="67"/>
      <c r="M12" s="72"/>
      <c r="N12" s="67"/>
      <c r="O12" s="72"/>
      <c r="P12" s="67"/>
      <c r="Q12" s="72"/>
      <c r="R12" s="67"/>
      <c r="S12" s="72"/>
      <c r="T12" s="67"/>
      <c r="U12" s="72"/>
      <c r="V12" s="67"/>
      <c r="W12" s="72"/>
      <c r="X12" s="67"/>
      <c r="Y12" s="72"/>
      <c r="Z12" s="67"/>
      <c r="AB12" s="72"/>
      <c r="AC12" s="72"/>
      <c r="AD12" s="137"/>
    </row>
    <row r="13" spans="1:31" s="17" customFormat="1" ht="39" customHeight="1" x14ac:dyDescent="0.25">
      <c r="A13" s="77"/>
      <c r="B13" s="78"/>
      <c r="C13" s="72"/>
      <c r="D13" s="67"/>
      <c r="E13" s="72"/>
      <c r="F13" s="67"/>
      <c r="G13" s="72"/>
      <c r="H13" s="67"/>
      <c r="I13" s="72"/>
      <c r="J13" s="67"/>
      <c r="K13" s="72"/>
      <c r="L13" s="67"/>
      <c r="M13" s="72"/>
      <c r="N13" s="67"/>
      <c r="O13" s="72"/>
      <c r="P13" s="67"/>
      <c r="Q13" s="72"/>
      <c r="R13" s="67"/>
      <c r="S13" s="72"/>
      <c r="T13" s="67"/>
      <c r="U13" s="72"/>
      <c r="V13" s="67"/>
      <c r="W13" s="72"/>
      <c r="X13" s="67"/>
      <c r="Y13" s="72"/>
      <c r="Z13" s="67"/>
      <c r="AB13" s="72"/>
      <c r="AC13" s="72"/>
      <c r="AD13" s="137"/>
    </row>
    <row r="14" spans="1:31" s="17" customFormat="1" ht="39" customHeight="1" x14ac:dyDescent="0.25">
      <c r="A14" s="77"/>
      <c r="B14" s="78"/>
      <c r="C14" s="72"/>
      <c r="D14" s="67"/>
      <c r="E14" s="72"/>
      <c r="F14" s="67"/>
      <c r="G14" s="72"/>
      <c r="H14" s="67"/>
      <c r="I14" s="72"/>
      <c r="J14" s="67"/>
      <c r="K14" s="72"/>
      <c r="L14" s="67"/>
      <c r="M14" s="72"/>
      <c r="N14" s="67"/>
      <c r="O14" s="72"/>
      <c r="P14" s="67"/>
      <c r="Q14" s="72"/>
      <c r="R14" s="67"/>
      <c r="S14" s="72"/>
      <c r="T14" s="67"/>
      <c r="U14" s="72"/>
      <c r="V14" s="67"/>
      <c r="W14" s="72"/>
      <c r="X14" s="67"/>
      <c r="Y14" s="72"/>
      <c r="Z14" s="67"/>
      <c r="AB14" s="72"/>
      <c r="AC14" s="72"/>
      <c r="AD14" s="137"/>
    </row>
    <row r="15" spans="1:31" s="17" customFormat="1" ht="39" customHeight="1" x14ac:dyDescent="0.25">
      <c r="A15" s="77"/>
      <c r="B15" s="78"/>
      <c r="C15" s="72"/>
      <c r="D15" s="67"/>
      <c r="E15" s="72"/>
      <c r="F15" s="67"/>
      <c r="G15" s="72"/>
      <c r="H15" s="67"/>
      <c r="I15" s="72"/>
      <c r="J15" s="67"/>
      <c r="K15" s="72"/>
      <c r="L15" s="67"/>
      <c r="M15" s="72"/>
      <c r="N15" s="67"/>
      <c r="O15" s="72"/>
      <c r="P15" s="67"/>
      <c r="Q15" s="72"/>
      <c r="R15" s="67"/>
      <c r="S15" s="72"/>
      <c r="T15" s="67"/>
      <c r="U15" s="72"/>
      <c r="V15" s="67"/>
      <c r="W15" s="72"/>
      <c r="X15" s="67"/>
      <c r="Y15" s="72"/>
      <c r="Z15" s="67"/>
      <c r="AB15" s="72"/>
      <c r="AC15" s="72"/>
      <c r="AD15" s="145"/>
    </row>
    <row r="16" spans="1:31" s="17" customFormat="1" ht="39" customHeight="1" x14ac:dyDescent="0.25">
      <c r="A16" s="77"/>
      <c r="B16" s="78"/>
      <c r="C16" s="72"/>
      <c r="D16" s="67"/>
      <c r="E16" s="72"/>
      <c r="F16" s="67"/>
      <c r="G16" s="72"/>
      <c r="H16" s="67"/>
      <c r="I16" s="72"/>
      <c r="J16" s="67"/>
      <c r="K16" s="72"/>
      <c r="L16" s="67"/>
      <c r="M16" s="72"/>
      <c r="N16" s="67"/>
      <c r="O16" s="72"/>
      <c r="P16" s="67"/>
      <c r="Q16" s="72"/>
      <c r="R16" s="67"/>
      <c r="S16" s="72"/>
      <c r="T16" s="67"/>
      <c r="U16" s="72"/>
      <c r="V16" s="67"/>
      <c r="W16" s="72"/>
      <c r="X16" s="67"/>
      <c r="Y16" s="72"/>
      <c r="Z16" s="67"/>
      <c r="AB16" s="72"/>
      <c r="AC16" s="72"/>
      <c r="AD16" s="139"/>
    </row>
    <row r="17" spans="1:30" s="100" customFormat="1" ht="29.25" customHeight="1" x14ac:dyDescent="0.25">
      <c r="A17" s="298" t="s">
        <v>64</v>
      </c>
      <c r="B17" s="288"/>
      <c r="C17" s="93">
        <f>SUMPRODUCT(C8:C16,$AC8:$AC16)</f>
        <v>500</v>
      </c>
      <c r="D17" s="94"/>
      <c r="E17" s="93">
        <f>SUMPRODUCT(E8:E16,$AC8:$AC16)</f>
        <v>500</v>
      </c>
      <c r="F17" s="94"/>
      <c r="G17" s="93">
        <f>SUMPRODUCT(G8:G16,$AC8:$AC16)</f>
        <v>500</v>
      </c>
      <c r="H17" s="94"/>
      <c r="I17" s="93">
        <f>SUMPRODUCT(I8:I16,$AC8:$AC16)</f>
        <v>500</v>
      </c>
      <c r="J17" s="75"/>
      <c r="K17" s="93">
        <f>SUMPRODUCT(K8:K16,$AC8:$AC16)</f>
        <v>500</v>
      </c>
      <c r="L17" s="75"/>
      <c r="M17" s="93">
        <f>SUMPRODUCT(M8:M16,$AC8:$AC16)</f>
        <v>500</v>
      </c>
      <c r="N17" s="75"/>
      <c r="O17" s="93">
        <f>SUMPRODUCT(O8:O16,$AC8:$AC16)</f>
        <v>500</v>
      </c>
      <c r="P17" s="75"/>
      <c r="Q17" s="93">
        <f>SUMPRODUCT(Q8:Q16,$AC8:$AC16)</f>
        <v>500</v>
      </c>
      <c r="R17" s="75"/>
      <c r="S17" s="93">
        <f>SUMPRODUCT(S8:S16,$AC8:$AC16)</f>
        <v>500</v>
      </c>
      <c r="T17" s="75"/>
      <c r="U17" s="93">
        <f>SUMPRODUCT(U8:U16,$AC8:$AC16)</f>
        <v>500</v>
      </c>
      <c r="V17" s="75"/>
      <c r="W17" s="93">
        <f>SUMPRODUCT(W8:W16,$AC8:$AC16)</f>
        <v>500</v>
      </c>
      <c r="X17" s="75"/>
      <c r="Y17" s="93">
        <f>SUMPRODUCT(Y8:Y16,$AC8:$AC16)</f>
        <v>500</v>
      </c>
      <c r="Z17" s="75"/>
      <c r="AB17" s="74">
        <f>SUMPRODUCT(AB8:AB16,AC8:AC16)</f>
        <v>500</v>
      </c>
      <c r="AC17" s="74">
        <f>SUM(AC8:AC16)</f>
        <v>100</v>
      </c>
      <c r="AD17" s="142"/>
    </row>
    <row r="18" spans="1:30" s="100" customFormat="1" ht="29.25" customHeight="1" x14ac:dyDescent="0.25">
      <c r="A18" s="294" t="s">
        <v>107</v>
      </c>
      <c r="B18" s="290"/>
      <c r="C18" s="124">
        <f>C17/$AB$17*100</f>
        <v>100</v>
      </c>
      <c r="D18" s="96"/>
      <c r="E18" s="124">
        <f>E17/$AB$17*100</f>
        <v>100</v>
      </c>
      <c r="F18" s="96"/>
      <c r="G18" s="124">
        <f>G17/$AB$17*100</f>
        <v>100</v>
      </c>
      <c r="H18" s="96"/>
      <c r="I18" s="124">
        <f>I17/$AB$17*100</f>
        <v>100</v>
      </c>
      <c r="J18" s="68"/>
      <c r="K18" s="124">
        <f>K17/$AB$17*100</f>
        <v>100</v>
      </c>
      <c r="L18" s="68"/>
      <c r="M18" s="124">
        <f>M17/$AB$17*100</f>
        <v>100</v>
      </c>
      <c r="N18" s="68"/>
      <c r="O18" s="124">
        <f>O17/$AB$17*100</f>
        <v>100</v>
      </c>
      <c r="P18" s="68"/>
      <c r="Q18" s="124">
        <f>Q17/$AB$17*100</f>
        <v>100</v>
      </c>
      <c r="R18" s="68"/>
      <c r="S18" s="124">
        <f>S17/$AB$17*100</f>
        <v>100</v>
      </c>
      <c r="T18" s="68"/>
      <c r="U18" s="124">
        <f>U17/$AB$17*100</f>
        <v>100</v>
      </c>
      <c r="V18" s="68"/>
      <c r="W18" s="124">
        <f>W17/$AB$17*100</f>
        <v>100</v>
      </c>
      <c r="X18" s="68"/>
      <c r="Y18" s="124">
        <f>Y17/$AB$17*100</f>
        <v>100</v>
      </c>
      <c r="Z18" s="68"/>
      <c r="AB18" s="17"/>
      <c r="AC18" s="17"/>
      <c r="AD18" s="17"/>
    </row>
    <row r="19" spans="1:30" s="100" customFormat="1" ht="29.25" customHeight="1" x14ac:dyDescent="0.25">
      <c r="A19" s="295" t="s">
        <v>106</v>
      </c>
      <c r="B19" s="296"/>
      <c r="C19" s="123">
        <f>C18*$B$6/100</f>
        <v>10</v>
      </c>
      <c r="D19" s="97"/>
      <c r="E19" s="123">
        <f>E18*$B$6/100</f>
        <v>10</v>
      </c>
      <c r="F19" s="97"/>
      <c r="G19" s="123">
        <f>G18*$B$6/100</f>
        <v>10</v>
      </c>
      <c r="H19" s="97"/>
      <c r="I19" s="123">
        <f>I18*$B$6/100</f>
        <v>10</v>
      </c>
      <c r="J19" s="70"/>
      <c r="K19" s="123">
        <f>K18*$B$6/100</f>
        <v>10</v>
      </c>
      <c r="L19" s="70"/>
      <c r="M19" s="123">
        <f>M18*$B$6/100</f>
        <v>10</v>
      </c>
      <c r="N19" s="70"/>
      <c r="O19" s="123">
        <f>O18*$B$6/100</f>
        <v>10</v>
      </c>
      <c r="P19" s="70"/>
      <c r="Q19" s="123">
        <f>Q18*$B$6/100</f>
        <v>10</v>
      </c>
      <c r="R19" s="70"/>
      <c r="S19" s="123">
        <f>S18*$B$6/100</f>
        <v>10</v>
      </c>
      <c r="T19" s="70"/>
      <c r="U19" s="123">
        <f>U18*$B$6/100</f>
        <v>10</v>
      </c>
      <c r="V19" s="70"/>
      <c r="W19" s="123">
        <f>W18*$B$6/100</f>
        <v>10</v>
      </c>
      <c r="X19" s="70"/>
      <c r="Y19" s="123">
        <f>Y18*$B$6/100</f>
        <v>10</v>
      </c>
      <c r="Z19" s="70"/>
      <c r="AB19" s="17"/>
      <c r="AC19" s="17"/>
      <c r="AD19" s="17"/>
    </row>
    <row r="40" spans="5:5" x14ac:dyDescent="0.3">
      <c r="E40" s="183"/>
    </row>
  </sheetData>
  <mergeCells count="19">
    <mergeCell ref="Y5:Z5"/>
    <mergeCell ref="O5:P5"/>
    <mergeCell ref="Q5:R5"/>
    <mergeCell ref="S5:T5"/>
    <mergeCell ref="U5:V5"/>
    <mergeCell ref="W5:X5"/>
    <mergeCell ref="M5:N5"/>
    <mergeCell ref="A18:B18"/>
    <mergeCell ref="A19:B19"/>
    <mergeCell ref="A8:B8"/>
    <mergeCell ref="A10:B10"/>
    <mergeCell ref="A11:B11"/>
    <mergeCell ref="A17:B17"/>
    <mergeCell ref="A9:B9"/>
    <mergeCell ref="C5:D5"/>
    <mergeCell ref="E5:F5"/>
    <mergeCell ref="G5:H5"/>
    <mergeCell ref="I5:J5"/>
    <mergeCell ref="K5:L5"/>
  </mergeCells>
  <conditionalFormatting sqref="C11:C16">
    <cfRule type="expression" dxfId="11" priority="18">
      <formula>C11&gt;$AB11</formula>
    </cfRule>
  </conditionalFormatting>
  <conditionalFormatting sqref="E11:E16">
    <cfRule type="expression" dxfId="10" priority="16">
      <formula>E11&gt;$AB11</formula>
    </cfRule>
  </conditionalFormatting>
  <conditionalFormatting sqref="G11:G16">
    <cfRule type="expression" dxfId="9" priority="14">
      <formula>G11&gt;$AB11</formula>
    </cfRule>
  </conditionalFormatting>
  <conditionalFormatting sqref="I11:I16">
    <cfRule type="expression" dxfId="8" priority="12">
      <formula>I11&gt;$AB11</formula>
    </cfRule>
  </conditionalFormatting>
  <conditionalFormatting sqref="K11:K16">
    <cfRule type="expression" dxfId="7" priority="10">
      <formula>K11&gt;$AB11</formula>
    </cfRule>
  </conditionalFormatting>
  <conditionalFormatting sqref="M11:M16">
    <cfRule type="expression" dxfId="6" priority="8">
      <formula>M11&gt;$AB11</formula>
    </cfRule>
  </conditionalFormatting>
  <conditionalFormatting sqref="O11:O16">
    <cfRule type="expression" dxfId="5" priority="6">
      <formula>O11&gt;$AB11</formula>
    </cfRule>
  </conditionalFormatting>
  <conditionalFormatting sqref="Q11:Q16">
    <cfRule type="expression" dxfId="4" priority="5">
      <formula>Q11&gt;$AB11</formula>
    </cfRule>
  </conditionalFormatting>
  <conditionalFormatting sqref="Y11:Y16">
    <cfRule type="expression" dxfId="3" priority="1">
      <formula>Y11&gt;$AB11</formula>
    </cfRule>
  </conditionalFormatting>
  <conditionalFormatting sqref="S11:S16">
    <cfRule type="expression" dxfId="2" priority="4">
      <formula>S11&gt;$AB11</formula>
    </cfRule>
  </conditionalFormatting>
  <conditionalFormatting sqref="U11:U16">
    <cfRule type="expression" dxfId="1" priority="3">
      <formula>U11&gt;$AB11</formula>
    </cfRule>
  </conditionalFormatting>
  <conditionalFormatting sqref="W11:W16">
    <cfRule type="expression" dxfId="0" priority="2">
      <formula>W11&gt;$AB11</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17"/>
  </sheetPr>
  <dimension ref="A2:B19"/>
  <sheetViews>
    <sheetView view="pageLayout" zoomScale="85" zoomScaleNormal="100" zoomScalePageLayoutView="85" workbookViewId="0">
      <selection activeCell="G31" sqref="G31"/>
    </sheetView>
  </sheetViews>
  <sheetFormatPr defaultColWidth="9.1796875" defaultRowHeight="12.5" x14ac:dyDescent="0.25"/>
  <cols>
    <col min="1" max="1" width="18.7265625" style="1" customWidth="1"/>
    <col min="2" max="16384" width="9.1796875" style="1"/>
  </cols>
  <sheetData>
    <row r="2" spans="1:2" x14ac:dyDescent="0.25">
      <c r="A2" s="2" t="s">
        <v>0</v>
      </c>
      <c r="B2" s="1" t="s">
        <v>1</v>
      </c>
    </row>
    <row r="3" spans="1:2" x14ac:dyDescent="0.25">
      <c r="A3" s="2" t="s">
        <v>2</v>
      </c>
      <c r="B3" s="1" t="s">
        <v>3</v>
      </c>
    </row>
    <row r="4" spans="1:2" x14ac:dyDescent="0.25">
      <c r="A4" s="2"/>
    </row>
    <row r="5" spans="1:2" x14ac:dyDescent="0.25">
      <c r="A5" s="3" t="s">
        <v>4</v>
      </c>
      <c r="B5" s="15" t="s">
        <v>99</v>
      </c>
    </row>
    <row r="6" spans="1:2" x14ac:dyDescent="0.25">
      <c r="A6" s="3" t="s">
        <v>5</v>
      </c>
      <c r="B6" s="15" t="s">
        <v>100</v>
      </c>
    </row>
    <row r="7" spans="1:2" x14ac:dyDescent="0.25">
      <c r="A7" s="3" t="s">
        <v>6</v>
      </c>
      <c r="B7" s="15" t="s">
        <v>101</v>
      </c>
    </row>
    <row r="8" spans="1:2" x14ac:dyDescent="0.25">
      <c r="A8" s="3" t="s">
        <v>7</v>
      </c>
      <c r="B8" s="15" t="s">
        <v>102</v>
      </c>
    </row>
    <row r="9" spans="1:2" x14ac:dyDescent="0.25">
      <c r="A9" s="3" t="s">
        <v>8</v>
      </c>
      <c r="B9" s="15" t="s">
        <v>103</v>
      </c>
    </row>
    <row r="10" spans="1:2" x14ac:dyDescent="0.25">
      <c r="A10" s="3" t="s">
        <v>9</v>
      </c>
      <c r="B10" s="15" t="s">
        <v>104</v>
      </c>
    </row>
    <row r="11" spans="1:2" x14ac:dyDescent="0.25">
      <c r="A11" s="3" t="s">
        <v>135</v>
      </c>
      <c r="B11" s="15" t="s">
        <v>141</v>
      </c>
    </row>
    <row r="12" spans="1:2" x14ac:dyDescent="0.25">
      <c r="A12" s="3" t="s">
        <v>136</v>
      </c>
      <c r="B12" s="15" t="s">
        <v>142</v>
      </c>
    </row>
    <row r="13" spans="1:2" x14ac:dyDescent="0.25">
      <c r="A13" s="3" t="s">
        <v>137</v>
      </c>
      <c r="B13" s="15" t="s">
        <v>143</v>
      </c>
    </row>
    <row r="14" spans="1:2" x14ac:dyDescent="0.25">
      <c r="A14" s="3" t="s">
        <v>138</v>
      </c>
      <c r="B14" s="15" t="s">
        <v>144</v>
      </c>
    </row>
    <row r="15" spans="1:2" x14ac:dyDescent="0.25">
      <c r="A15" s="3" t="s">
        <v>139</v>
      </c>
      <c r="B15" s="15" t="s">
        <v>145</v>
      </c>
    </row>
    <row r="16" spans="1:2" x14ac:dyDescent="0.25">
      <c r="A16" s="3" t="s">
        <v>140</v>
      </c>
      <c r="B16" s="15" t="s">
        <v>146</v>
      </c>
    </row>
    <row r="18" spans="1:2" x14ac:dyDescent="0.25">
      <c r="A18" s="1" t="s">
        <v>10</v>
      </c>
      <c r="B18" s="1" t="s">
        <v>11</v>
      </c>
    </row>
    <row r="19" spans="1:2" x14ac:dyDescent="0.25">
      <c r="A19" s="1" t="s">
        <v>12</v>
      </c>
      <c r="B19" s="4" t="s">
        <v>13</v>
      </c>
    </row>
  </sheetData>
  <customSheetViews>
    <customSheetView guid="{4CC70D9B-966B-49AE-82DB-A720A82EF5A0}">
      <selection activeCell="B35" sqref="B35"/>
      <pageMargins left="0" right="0" top="0" bottom="0" header="0" footer="0"/>
      <pageSetup paperSize="9" orientation="portrait" horizontalDpi="300" verticalDpi="300" r:id="rId1"/>
      <headerFooter alignWithMargins="0"/>
    </customSheetView>
  </customSheetViews>
  <phoneticPr fontId="3" type="noConversion"/>
  <hyperlinks>
    <hyperlink ref="B19" r:id="rId2" display="imateen@bechtel.com"/>
  </hyperlinks>
  <pageMargins left="0.7" right="0.7" top="0.75" bottom="0.75" header="0.3" footer="0.3"/>
  <pageSetup paperSize="9" orientation="portrait" horizontalDpi="300" verticalDpi="300" r:id="rId3"/>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7"/>
  </sheetPr>
  <dimension ref="A2:E40"/>
  <sheetViews>
    <sheetView view="pageLayout" zoomScale="85" zoomScaleNormal="100" zoomScaleSheetLayoutView="70" zoomScalePageLayoutView="85" workbookViewId="0">
      <selection activeCell="I31" sqref="I31"/>
    </sheetView>
  </sheetViews>
  <sheetFormatPr defaultColWidth="9.1796875" defaultRowHeight="12.5" x14ac:dyDescent="0.25"/>
  <cols>
    <col min="1" max="1" width="4.81640625" style="2" customWidth="1"/>
    <col min="2" max="2" width="14.26953125" style="2" customWidth="1"/>
    <col min="3" max="3" width="15.1796875" style="2" customWidth="1"/>
    <col min="4" max="4" width="16.81640625" style="2" customWidth="1"/>
    <col min="5" max="5" width="35.1796875" style="2" customWidth="1"/>
    <col min="6" max="16384" width="9.1796875" style="2"/>
  </cols>
  <sheetData>
    <row r="2" spans="1:5" ht="13" x14ac:dyDescent="0.3">
      <c r="A2" s="8"/>
      <c r="B2" s="9"/>
      <c r="C2" s="10"/>
      <c r="D2" s="10"/>
      <c r="E2" s="8"/>
    </row>
    <row r="3" spans="1:5" ht="25.5" customHeight="1" x14ac:dyDescent="0.25">
      <c r="A3" s="3"/>
      <c r="B3" s="246" t="s">
        <v>14</v>
      </c>
      <c r="C3" s="247"/>
      <c r="D3" s="244" t="str">
        <f>Setup!B3</f>
        <v>[INSERT CONTRACT NUMBER]</v>
      </c>
      <c r="E3" s="245"/>
    </row>
    <row r="4" spans="1:5" ht="8.25" customHeight="1" x14ac:dyDescent="0.25">
      <c r="A4" s="19"/>
      <c r="B4" s="20"/>
      <c r="C4" s="21"/>
      <c r="D4" s="21"/>
      <c r="E4" s="22"/>
    </row>
    <row r="5" spans="1:5" ht="27.75" customHeight="1" x14ac:dyDescent="0.25">
      <c r="A5" s="3"/>
      <c r="B5" s="246" t="s">
        <v>15</v>
      </c>
      <c r="C5" s="247"/>
      <c r="D5" s="244" t="str">
        <f>Setup!B2</f>
        <v>[INSERT CONTRACT NAME]</v>
      </c>
      <c r="E5" s="245"/>
    </row>
    <row r="6" spans="1:5" ht="18" customHeight="1" x14ac:dyDescent="0.25">
      <c r="A6" s="23"/>
      <c r="B6" s="23"/>
      <c r="C6" s="23"/>
      <c r="D6" s="24"/>
      <c r="E6" s="18"/>
    </row>
    <row r="7" spans="1:5" ht="35.15" customHeight="1" x14ac:dyDescent="0.25">
      <c r="A7" s="3"/>
      <c r="B7" s="249" t="s">
        <v>16</v>
      </c>
      <c r="C7" s="249"/>
      <c r="D7" s="249"/>
      <c r="E7" s="32" t="s">
        <v>17</v>
      </c>
    </row>
    <row r="8" spans="1:5" ht="18" customHeight="1" x14ac:dyDescent="0.25">
      <c r="A8" s="3"/>
      <c r="B8" s="248" t="s">
        <v>18</v>
      </c>
      <c r="C8" s="248"/>
      <c r="D8" s="248"/>
      <c r="E8" s="25"/>
    </row>
    <row r="9" spans="1:5" ht="18" customHeight="1" x14ac:dyDescent="0.25">
      <c r="A9" s="3"/>
      <c r="B9" s="248" t="s">
        <v>19</v>
      </c>
      <c r="C9" s="248"/>
      <c r="D9" s="248"/>
      <c r="E9" s="25"/>
    </row>
    <row r="10" spans="1:5" ht="18" customHeight="1" x14ac:dyDescent="0.25">
      <c r="A10" s="3"/>
      <c r="B10" s="248" t="s">
        <v>20</v>
      </c>
      <c r="C10" s="248"/>
      <c r="D10" s="248"/>
      <c r="E10" s="25"/>
    </row>
    <row r="11" spans="1:5" ht="18" customHeight="1" x14ac:dyDescent="0.25">
      <c r="A11" s="3"/>
      <c r="B11" s="248" t="s">
        <v>21</v>
      </c>
      <c r="C11" s="248"/>
      <c r="D11" s="248"/>
      <c r="E11" s="25"/>
    </row>
    <row r="12" spans="1:5" ht="18" customHeight="1" x14ac:dyDescent="0.25">
      <c r="A12" s="3"/>
      <c r="B12" s="248" t="s">
        <v>22</v>
      </c>
      <c r="C12" s="248"/>
      <c r="D12" s="248"/>
      <c r="E12" s="25"/>
    </row>
    <row r="13" spans="1:5" ht="18" customHeight="1" x14ac:dyDescent="0.25">
      <c r="A13" s="3"/>
      <c r="B13" s="248" t="s">
        <v>23</v>
      </c>
      <c r="C13" s="248"/>
      <c r="D13" s="248"/>
      <c r="E13" s="25"/>
    </row>
    <row r="14" spans="1:5" ht="18" customHeight="1" x14ac:dyDescent="0.25">
      <c r="A14" s="3"/>
      <c r="B14" s="248" t="s">
        <v>24</v>
      </c>
      <c r="C14" s="248"/>
      <c r="D14" s="248"/>
      <c r="E14" s="25"/>
    </row>
    <row r="15" spans="1:5" ht="18" customHeight="1" x14ac:dyDescent="0.25">
      <c r="A15" s="3"/>
      <c r="B15" s="248" t="s">
        <v>25</v>
      </c>
      <c r="C15" s="248"/>
      <c r="D15" s="248"/>
      <c r="E15" s="25"/>
    </row>
    <row r="16" spans="1:5" ht="18" customHeight="1" x14ac:dyDescent="0.25">
      <c r="A16" s="3"/>
      <c r="B16" s="248" t="s">
        <v>26</v>
      </c>
      <c r="C16" s="248"/>
      <c r="D16" s="248"/>
      <c r="E16" s="25"/>
    </row>
    <row r="17" spans="1:5" ht="18" customHeight="1" x14ac:dyDescent="0.25">
      <c r="A17" s="3"/>
      <c r="B17" s="248" t="s">
        <v>26</v>
      </c>
      <c r="C17" s="248"/>
      <c r="D17" s="248"/>
      <c r="E17" s="25"/>
    </row>
    <row r="18" spans="1:5" ht="18" customHeight="1" x14ac:dyDescent="0.25">
      <c r="A18" s="3"/>
      <c r="B18" s="248" t="s">
        <v>26</v>
      </c>
      <c r="C18" s="248"/>
      <c r="D18" s="248"/>
      <c r="E18" s="25"/>
    </row>
    <row r="19" spans="1:5" ht="18" customHeight="1" x14ac:dyDescent="0.25">
      <c r="A19" s="3"/>
      <c r="B19" s="248" t="s">
        <v>26</v>
      </c>
      <c r="C19" s="248"/>
      <c r="D19" s="248"/>
      <c r="E19" s="25"/>
    </row>
    <row r="20" spans="1:5" ht="18" customHeight="1" x14ac:dyDescent="0.25">
      <c r="A20" s="26"/>
      <c r="B20" s="248" t="s">
        <v>26</v>
      </c>
      <c r="C20" s="248"/>
      <c r="D20" s="248"/>
      <c r="E20" s="25"/>
    </row>
    <row r="21" spans="1:5" ht="6.75" customHeight="1" x14ac:dyDescent="0.35">
      <c r="A21" s="3"/>
      <c r="B21" s="27"/>
      <c r="C21" s="26"/>
      <c r="D21" s="26"/>
      <c r="E21" s="26"/>
    </row>
    <row r="22" spans="1:5" ht="36" customHeight="1" x14ac:dyDescent="0.25">
      <c r="A22" s="3"/>
      <c r="B22" s="33" t="s">
        <v>27</v>
      </c>
      <c r="C22" s="32" t="s">
        <v>147</v>
      </c>
      <c r="D22" s="32" t="s">
        <v>28</v>
      </c>
      <c r="E22" s="32" t="s">
        <v>29</v>
      </c>
    </row>
    <row r="23" spans="1:5" s="13" customFormat="1" ht="14" x14ac:dyDescent="0.3">
      <c r="A23" s="28"/>
      <c r="B23" s="34">
        <v>1</v>
      </c>
      <c r="C23" s="83" t="s">
        <v>120</v>
      </c>
      <c r="D23" s="106">
        <v>5</v>
      </c>
      <c r="E23" s="29" t="s">
        <v>121</v>
      </c>
    </row>
    <row r="24" spans="1:5" s="13" customFormat="1" ht="14" x14ac:dyDescent="0.3">
      <c r="A24" s="28"/>
      <c r="B24" s="34">
        <v>2</v>
      </c>
      <c r="C24" s="83" t="s">
        <v>122</v>
      </c>
      <c r="D24" s="106" t="str">
        <f>SCORE!C9</f>
        <v>PASS / FAIL</v>
      </c>
      <c r="E24" s="29" t="s">
        <v>123</v>
      </c>
    </row>
    <row r="25" spans="1:5" s="13" customFormat="1" ht="28" x14ac:dyDescent="0.3">
      <c r="A25" s="28"/>
      <c r="B25" s="34">
        <v>3</v>
      </c>
      <c r="C25" s="83" t="s">
        <v>114</v>
      </c>
      <c r="D25" s="106">
        <f>SCORE!C10</f>
        <v>10</v>
      </c>
      <c r="E25" s="29" t="s">
        <v>113</v>
      </c>
    </row>
    <row r="26" spans="1:5" s="13" customFormat="1" ht="14" x14ac:dyDescent="0.3">
      <c r="A26" s="28"/>
      <c r="B26" s="34">
        <v>4</v>
      </c>
      <c r="C26" s="83" t="s">
        <v>125</v>
      </c>
      <c r="D26" s="106" t="str">
        <f>SCORE!C11</f>
        <v>PASS / FAIL</v>
      </c>
      <c r="E26" s="29" t="s">
        <v>235</v>
      </c>
    </row>
    <row r="27" spans="1:5" s="13" customFormat="1" ht="28" x14ac:dyDescent="0.3">
      <c r="A27" s="30"/>
      <c r="B27" s="34">
        <v>5</v>
      </c>
      <c r="C27" s="83" t="s">
        <v>115</v>
      </c>
      <c r="D27" s="106" t="str">
        <f>SCORE!C12</f>
        <v>PASS / FAIL</v>
      </c>
      <c r="E27" s="29" t="s">
        <v>134</v>
      </c>
    </row>
    <row r="28" spans="1:5" s="13" customFormat="1" ht="14" x14ac:dyDescent="0.3">
      <c r="A28" s="30"/>
      <c r="B28" s="34">
        <v>7</v>
      </c>
      <c r="C28" s="83" t="s">
        <v>116</v>
      </c>
      <c r="D28" s="106">
        <v>25</v>
      </c>
      <c r="E28" s="29" t="s">
        <v>133</v>
      </c>
    </row>
    <row r="29" spans="1:5" s="13" customFormat="1" ht="14" x14ac:dyDescent="0.3">
      <c r="A29" s="30"/>
      <c r="B29" s="34">
        <v>8</v>
      </c>
      <c r="C29" s="83" t="s">
        <v>117</v>
      </c>
      <c r="D29" s="106">
        <f>SCORE!C14</f>
        <v>20</v>
      </c>
      <c r="E29" s="29" t="s">
        <v>131</v>
      </c>
    </row>
    <row r="30" spans="1:5" s="13" customFormat="1" ht="14" x14ac:dyDescent="0.3">
      <c r="A30" s="28"/>
      <c r="B30" s="34">
        <v>9</v>
      </c>
      <c r="C30" s="83" t="s">
        <v>118</v>
      </c>
      <c r="D30" s="106">
        <f>SCORE!C15</f>
        <v>10</v>
      </c>
      <c r="E30" s="29" t="s">
        <v>119</v>
      </c>
    </row>
    <row r="31" spans="1:5" s="13" customFormat="1" ht="14" x14ac:dyDescent="0.3">
      <c r="A31" s="28"/>
      <c r="B31" s="34">
        <v>10</v>
      </c>
      <c r="C31" s="83" t="s">
        <v>234</v>
      </c>
      <c r="D31" s="106">
        <f>SCORE!C16</f>
        <v>10</v>
      </c>
      <c r="E31" s="29" t="s">
        <v>132</v>
      </c>
    </row>
    <row r="32" spans="1:5" s="13" customFormat="1" ht="28" x14ac:dyDescent="0.3">
      <c r="A32" s="28"/>
      <c r="B32" s="34">
        <v>11</v>
      </c>
      <c r="C32" s="83" t="s">
        <v>124</v>
      </c>
      <c r="D32" s="106">
        <f>SCORE!C17</f>
        <v>10</v>
      </c>
      <c r="E32" s="29" t="s">
        <v>112</v>
      </c>
    </row>
    <row r="33" spans="1:5" s="13" customFormat="1" ht="42" x14ac:dyDescent="0.3">
      <c r="A33" s="28"/>
      <c r="B33" s="34">
        <v>12</v>
      </c>
      <c r="C33" s="83" t="s">
        <v>126</v>
      </c>
      <c r="D33" s="106">
        <f>SCORE!C18</f>
        <v>10</v>
      </c>
      <c r="E33" s="29" t="s">
        <v>194</v>
      </c>
    </row>
    <row r="34" spans="1:5" s="13" customFormat="1" x14ac:dyDescent="0.25">
      <c r="A34" s="28"/>
      <c r="B34" s="251" t="s">
        <v>30</v>
      </c>
      <c r="C34" s="251"/>
      <c r="D34" s="252">
        <f>SUM(D23:D33)</f>
        <v>100</v>
      </c>
      <c r="E34" s="254"/>
    </row>
    <row r="35" spans="1:5" x14ac:dyDescent="0.25">
      <c r="A35" s="3"/>
      <c r="B35" s="251"/>
      <c r="C35" s="251"/>
      <c r="D35" s="252"/>
      <c r="E35" s="254"/>
    </row>
    <row r="36" spans="1:5" ht="9.75" customHeight="1" x14ac:dyDescent="0.5">
      <c r="A36" s="255"/>
      <c r="B36" s="255"/>
      <c r="C36" s="255"/>
      <c r="D36" s="255"/>
      <c r="E36" s="255"/>
    </row>
    <row r="37" spans="1:5" ht="14" x14ac:dyDescent="0.25">
      <c r="A37" s="253" t="s">
        <v>31</v>
      </c>
      <c r="B37" s="253"/>
      <c r="C37" s="253" t="s">
        <v>32</v>
      </c>
      <c r="D37" s="253"/>
      <c r="E37" s="32" t="s">
        <v>33</v>
      </c>
    </row>
    <row r="38" spans="1:5" ht="17.5" x14ac:dyDescent="0.35">
      <c r="A38" s="250"/>
      <c r="B38" s="250"/>
      <c r="C38" s="250"/>
      <c r="D38" s="250"/>
      <c r="E38" s="31"/>
    </row>
    <row r="39" spans="1:5" ht="17.5" x14ac:dyDescent="0.35">
      <c r="A39" s="250"/>
      <c r="B39" s="250"/>
      <c r="C39" s="250"/>
      <c r="D39" s="250"/>
      <c r="E39" s="31"/>
    </row>
    <row r="40" spans="1:5" ht="13" x14ac:dyDescent="0.3">
      <c r="A40" s="11"/>
      <c r="B40" s="11"/>
      <c r="C40" s="11"/>
      <c r="D40" s="11"/>
      <c r="E40" s="11"/>
    </row>
  </sheetData>
  <sortState ref="B23:E44">
    <sortCondition ref="B23:B44"/>
  </sortState>
  <customSheetViews>
    <customSheetView guid="{4CC70D9B-966B-49AE-82DB-A720A82EF5A0}" scale="70" showPageBreaks="1" printArea="1" view="pageBreakPreview">
      <selection activeCell="F24" sqref="F24"/>
      <pageMargins left="0" right="0" top="0" bottom="0" header="0" footer="0"/>
      <printOptions horizontalCentered="1"/>
      <pageSetup paperSize="9" scale="47" orientation="portrait" r:id="rId1"/>
      <headerFooter alignWithMargins="0"/>
    </customSheetView>
  </customSheetViews>
  <mergeCells count="28">
    <mergeCell ref="E34:E35"/>
    <mergeCell ref="C37:D37"/>
    <mergeCell ref="A36:E36"/>
    <mergeCell ref="B19:D19"/>
    <mergeCell ref="B17:D17"/>
    <mergeCell ref="B20:D20"/>
    <mergeCell ref="B18:D18"/>
    <mergeCell ref="C38:D38"/>
    <mergeCell ref="C39:D39"/>
    <mergeCell ref="B34:C35"/>
    <mergeCell ref="D34:D35"/>
    <mergeCell ref="A37:B37"/>
    <mergeCell ref="A38:B38"/>
    <mergeCell ref="A39:B39"/>
    <mergeCell ref="B14:D14"/>
    <mergeCell ref="B15:D15"/>
    <mergeCell ref="B16:D16"/>
    <mergeCell ref="B12:D12"/>
    <mergeCell ref="B11:D11"/>
    <mergeCell ref="D3:E3"/>
    <mergeCell ref="D5:E5"/>
    <mergeCell ref="B5:C5"/>
    <mergeCell ref="B3:C3"/>
    <mergeCell ref="B13:D13"/>
    <mergeCell ref="B7:D7"/>
    <mergeCell ref="B8:D8"/>
    <mergeCell ref="B9:D9"/>
    <mergeCell ref="B10:D10"/>
  </mergeCells>
  <phoneticPr fontId="3" type="noConversion"/>
  <conditionalFormatting sqref="D23:D33">
    <cfRule type="top10" dxfId="331" priority="91" rank="9"/>
    <cfRule type="top10" dxfId="330" priority="92" rank="2"/>
  </conditionalFormatting>
  <pageMargins left="0.7" right="0.7" top="0.75" bottom="0.75" header="0.3" footer="0.3"/>
  <pageSetup paperSize="9" orientation="portrait" r:id="rId2"/>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7"/>
  </sheetPr>
  <dimension ref="A1:G40"/>
  <sheetViews>
    <sheetView view="pageLayout" zoomScale="70" zoomScaleNormal="100" zoomScaleSheetLayoutView="100" zoomScalePageLayoutView="70" workbookViewId="0">
      <selection activeCell="C35" sqref="C35"/>
    </sheetView>
  </sheetViews>
  <sheetFormatPr defaultColWidth="9.1796875" defaultRowHeight="13" x14ac:dyDescent="0.3"/>
  <cols>
    <col min="1" max="1" width="19.453125" style="11" customWidth="1"/>
    <col min="2" max="2" width="24" style="11" customWidth="1"/>
    <col min="3" max="3" width="37" style="11" bestFit="1" customWidth="1"/>
    <col min="4" max="7" width="25.7265625" style="11" customWidth="1"/>
    <col min="8" max="16384" width="9.1796875" style="11"/>
  </cols>
  <sheetData>
    <row r="1" spans="1:7" ht="14.5" x14ac:dyDescent="0.35">
      <c r="A1" s="14"/>
    </row>
    <row r="2" spans="1:7" ht="15.5" x14ac:dyDescent="0.35">
      <c r="A2" s="35" t="s">
        <v>34</v>
      </c>
      <c r="B2" s="188" t="s">
        <v>148</v>
      </c>
      <c r="C2" s="3"/>
      <c r="D2" s="3"/>
      <c r="E2" s="3"/>
      <c r="F2" s="3"/>
      <c r="G2" s="3"/>
    </row>
    <row r="3" spans="1:7" ht="14" x14ac:dyDescent="0.3">
      <c r="A3" s="35"/>
      <c r="B3" s="35"/>
      <c r="C3" s="3"/>
      <c r="D3" s="3"/>
      <c r="E3" s="3"/>
      <c r="F3" s="3"/>
      <c r="G3" s="3"/>
    </row>
    <row r="4" spans="1:7" ht="22.5" x14ac:dyDescent="0.45">
      <c r="A4" s="37" t="s">
        <v>35</v>
      </c>
      <c r="B4" s="28" t="str">
        <f>Setup!B3</f>
        <v>[INSERT CONTRACT NUMBER]</v>
      </c>
      <c r="C4" s="3"/>
      <c r="D4" s="107" t="s">
        <v>71</v>
      </c>
      <c r="E4" s="39"/>
      <c r="F4" s="39"/>
      <c r="G4" s="40"/>
    </row>
    <row r="5" spans="1:7" ht="23" x14ac:dyDescent="0.5">
      <c r="A5" s="37" t="s">
        <v>36</v>
      </c>
      <c r="B5" s="28" t="str">
        <f>Setup!B2</f>
        <v>[INSERT CONTRACT NAME]</v>
      </c>
      <c r="C5" s="3"/>
      <c r="D5" s="38"/>
      <c r="E5" s="39"/>
      <c r="F5" s="39"/>
      <c r="G5" s="40"/>
    </row>
    <row r="6" spans="1:7" ht="25.5" customHeight="1" x14ac:dyDescent="0.3">
      <c r="A6" s="3"/>
      <c r="B6" s="3"/>
      <c r="C6" s="3"/>
      <c r="D6" s="256" t="s">
        <v>37</v>
      </c>
      <c r="E6" s="257"/>
      <c r="F6" s="257"/>
      <c r="G6" s="258"/>
    </row>
    <row r="7" spans="1:7" ht="35.25" customHeight="1" x14ac:dyDescent="0.3">
      <c r="A7" s="42" t="s">
        <v>38</v>
      </c>
      <c r="B7" s="42" t="s">
        <v>39</v>
      </c>
      <c r="C7" s="42" t="s">
        <v>40</v>
      </c>
      <c r="D7" s="42" t="s">
        <v>41</v>
      </c>
      <c r="E7" s="42" t="s">
        <v>42</v>
      </c>
      <c r="F7" s="42" t="s">
        <v>43</v>
      </c>
      <c r="G7" s="42" t="s">
        <v>44</v>
      </c>
    </row>
    <row r="8" spans="1:7" s="12" customFormat="1" ht="28.5" customHeight="1" x14ac:dyDescent="0.25">
      <c r="A8" s="34">
        <v>1</v>
      </c>
      <c r="B8" s="108" t="str">
        <f>'Eval TEAM'!C23</f>
        <v>Section 1</v>
      </c>
      <c r="C8" s="107" t="str">
        <f>'Eval TEAM'!E23</f>
        <v>General Information</v>
      </c>
      <c r="D8" s="41" t="s">
        <v>237</v>
      </c>
      <c r="E8" s="41" t="s">
        <v>237</v>
      </c>
      <c r="F8" s="41" t="s">
        <v>237</v>
      </c>
      <c r="G8" s="41" t="s">
        <v>237</v>
      </c>
    </row>
    <row r="9" spans="1:7" s="12" customFormat="1" ht="28.5" customHeight="1" x14ac:dyDescent="0.25">
      <c r="A9" s="34">
        <v>2</v>
      </c>
      <c r="B9" s="108" t="str">
        <f>'Eval TEAM'!C24</f>
        <v xml:space="preserve">Section 2 </v>
      </c>
      <c r="C9" s="107" t="str">
        <f>'Eval TEAM'!E24</f>
        <v>Financial Information</v>
      </c>
      <c r="D9" s="41" t="s">
        <v>237</v>
      </c>
      <c r="E9" s="41" t="s">
        <v>237</v>
      </c>
      <c r="F9" s="41" t="s">
        <v>237</v>
      </c>
      <c r="G9" s="41" t="s">
        <v>237</v>
      </c>
    </row>
    <row r="10" spans="1:7" s="12" customFormat="1" ht="28.5" customHeight="1" x14ac:dyDescent="0.25">
      <c r="A10" s="34">
        <v>3</v>
      </c>
      <c r="B10" s="108" t="str">
        <f>'Eval TEAM'!C25</f>
        <v>Section 3</v>
      </c>
      <c r="C10" s="107" t="str">
        <f>'Eval TEAM'!E25</f>
        <v>Organization Charts and Key Personnel</v>
      </c>
      <c r="D10" s="41" t="s">
        <v>241</v>
      </c>
      <c r="E10" s="41" t="s">
        <v>241</v>
      </c>
      <c r="F10" s="41" t="s">
        <v>241</v>
      </c>
      <c r="G10" s="41" t="s">
        <v>241</v>
      </c>
    </row>
    <row r="11" spans="1:7" s="12" customFormat="1" ht="28.5" customHeight="1" x14ac:dyDescent="0.25">
      <c r="A11" s="34">
        <v>4</v>
      </c>
      <c r="B11" s="108" t="str">
        <f>'Eval TEAM'!C26</f>
        <v>Section 4</v>
      </c>
      <c r="C11" s="107" t="str">
        <f>'Eval TEAM'!E26</f>
        <v xml:space="preserve">Certifications and Licences / Quailty </v>
      </c>
      <c r="D11" s="41" t="s">
        <v>238</v>
      </c>
      <c r="E11" s="41" t="s">
        <v>238</v>
      </c>
      <c r="F11" s="41" t="s">
        <v>238</v>
      </c>
      <c r="G11" s="41" t="s">
        <v>238</v>
      </c>
    </row>
    <row r="12" spans="1:7" s="12" customFormat="1" ht="28.5" customHeight="1" x14ac:dyDescent="0.25">
      <c r="A12" s="34">
        <v>5</v>
      </c>
      <c r="B12" s="108" t="str">
        <f>'Eval TEAM'!C27</f>
        <v>Section 5</v>
      </c>
      <c r="C12" s="107" t="str">
        <f>'Eval TEAM'!E27</f>
        <v>Health, Safety, Security and Environmental (HSSE)</v>
      </c>
      <c r="D12" s="41" t="s">
        <v>239</v>
      </c>
      <c r="E12" s="41" t="s">
        <v>239</v>
      </c>
      <c r="F12" s="41" t="s">
        <v>239</v>
      </c>
      <c r="G12" s="41" t="s">
        <v>239</v>
      </c>
    </row>
    <row r="13" spans="1:7" s="12" customFormat="1" ht="28.5" customHeight="1" x14ac:dyDescent="0.25">
      <c r="A13" s="34">
        <v>6</v>
      </c>
      <c r="B13" s="108" t="str">
        <f>'Eval TEAM'!C28</f>
        <v>Section 6</v>
      </c>
      <c r="C13" s="107" t="str">
        <f>'Eval TEAM'!E28</f>
        <v>Resources (World-wide)</v>
      </c>
      <c r="D13" s="41" t="s">
        <v>241</v>
      </c>
      <c r="E13" s="41" t="s">
        <v>241</v>
      </c>
      <c r="F13" s="41" t="s">
        <v>241</v>
      </c>
      <c r="G13" s="41" t="s">
        <v>241</v>
      </c>
    </row>
    <row r="14" spans="1:7" s="12" customFormat="1" ht="28.5" customHeight="1" x14ac:dyDescent="0.25">
      <c r="A14" s="34">
        <f>A13+1</f>
        <v>7</v>
      </c>
      <c r="B14" s="108" t="str">
        <f>'Eval TEAM'!C29</f>
        <v>Section 7</v>
      </c>
      <c r="C14" s="107" t="str">
        <f>'Eval TEAM'!E29</f>
        <v>Experience Statement</v>
      </c>
      <c r="D14" s="41" t="s">
        <v>236</v>
      </c>
      <c r="E14" s="41" t="s">
        <v>236</v>
      </c>
      <c r="F14" s="41" t="s">
        <v>236</v>
      </c>
      <c r="G14" s="41" t="s">
        <v>236</v>
      </c>
    </row>
    <row r="15" spans="1:7" s="12" customFormat="1" ht="28.5" customHeight="1" x14ac:dyDescent="0.25">
      <c r="A15" s="34">
        <f t="shared" ref="A15:A18" si="0">A14+1</f>
        <v>8</v>
      </c>
      <c r="B15" s="108" t="str">
        <f>'Eval TEAM'!C30</f>
        <v>Section 8</v>
      </c>
      <c r="C15" s="107" t="str">
        <f>'Eval TEAM'!E30</f>
        <v>Subconsultants</v>
      </c>
      <c r="D15" s="41" t="s">
        <v>237</v>
      </c>
      <c r="E15" s="41" t="s">
        <v>237</v>
      </c>
      <c r="F15" s="41" t="s">
        <v>237</v>
      </c>
      <c r="G15" s="41" t="s">
        <v>237</v>
      </c>
    </row>
    <row r="16" spans="1:7" s="12" customFormat="1" ht="28.5" customHeight="1" x14ac:dyDescent="0.25">
      <c r="A16" s="34">
        <f t="shared" si="0"/>
        <v>9</v>
      </c>
      <c r="B16" s="108" t="str">
        <f>'Eval TEAM'!C31</f>
        <v>Section 9</v>
      </c>
      <c r="C16" s="107" t="str">
        <f>'Eval TEAM'!E31</f>
        <v>Resourcing Strategy</v>
      </c>
      <c r="D16" s="41" t="s">
        <v>241</v>
      </c>
      <c r="E16" s="41" t="s">
        <v>241</v>
      </c>
      <c r="F16" s="41" t="s">
        <v>241</v>
      </c>
      <c r="G16" s="41" t="s">
        <v>241</v>
      </c>
    </row>
    <row r="17" spans="1:7" s="12" customFormat="1" ht="28.5" customHeight="1" x14ac:dyDescent="0.25">
      <c r="A17" s="34">
        <f t="shared" si="0"/>
        <v>10</v>
      </c>
      <c r="B17" s="108" t="str">
        <f>'Eval TEAM'!C32</f>
        <v>Section 10</v>
      </c>
      <c r="C17" s="107" t="str">
        <f>'Eval TEAM'!E32</f>
        <v>Automation and Data Management Capability and Experience</v>
      </c>
      <c r="D17" s="41" t="s">
        <v>240</v>
      </c>
      <c r="E17" s="41" t="s">
        <v>240</v>
      </c>
      <c r="F17" s="41" t="s">
        <v>240</v>
      </c>
      <c r="G17" s="41" t="s">
        <v>240</v>
      </c>
    </row>
    <row r="18" spans="1:7" s="12" customFormat="1" ht="39" customHeight="1" x14ac:dyDescent="0.25">
      <c r="A18" s="34">
        <f t="shared" si="0"/>
        <v>11</v>
      </c>
      <c r="B18" s="108" t="str">
        <f>'Eval TEAM'!C33</f>
        <v>Section 11</v>
      </c>
      <c r="C18" s="107" t="str">
        <f>'Eval TEAM'!E33</f>
        <v>Document Management, Records Retention and Enterprice Content Management System (ECMS)</v>
      </c>
      <c r="D18" s="41" t="s">
        <v>242</v>
      </c>
      <c r="E18" s="41" t="s">
        <v>242</v>
      </c>
      <c r="F18" s="41" t="s">
        <v>242</v>
      </c>
      <c r="G18" s="41" t="s">
        <v>242</v>
      </c>
    </row>
    <row r="40" spans="5:5" x14ac:dyDescent="0.3">
      <c r="E40" s="186"/>
    </row>
  </sheetData>
  <sortState ref="A8:C29">
    <sortCondition ref="A8:A29"/>
  </sortState>
  <customSheetViews>
    <customSheetView guid="{4CC70D9B-966B-49AE-82DB-A720A82EF5A0}" scale="85" showPageBreaks="1" printArea="1" view="pageBreakPreview">
      <selection activeCell="G15" sqref="G15:G16"/>
      <colBreaks count="1" manualBreakCount="1">
        <brk id="8" max="29" man="1"/>
      </colBreaks>
      <pageMargins left="0" right="0" top="0" bottom="0" header="0" footer="0"/>
      <pageSetup paperSize="9" scale="59" orientation="landscape" r:id="rId1"/>
      <headerFooter alignWithMargins="0"/>
    </customSheetView>
  </customSheetViews>
  <mergeCells count="1">
    <mergeCell ref="D6:G6"/>
  </mergeCells>
  <phoneticPr fontId="3" type="noConversion"/>
  <pageMargins left="0.7" right="0.7" top="0.75" bottom="0.75" header="0.3" footer="0.3"/>
  <pageSetup paperSize="8" orientation="landscape" r:id="rId2"/>
  <headerFooter>
    <oddHeader>&amp;C&amp;"Arial,Bold"&amp;11
Prequalification Evaluation Scoring Criteria Template</oddHeader>
    <oddFooter xml:space="preserve">&amp;L&amp;8Document No.: XXX-XXX-XX-XXXXXX Rev.XXX
&amp;C&amp;8Level - 3-E - External
Electronic documents once printed, are uncontrolled and may become out-dated. Refer to ECMS for current revision.
Template No.: EPM-KD0-TP-000055 Rev. 000&amp;R&amp;8Page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7"/>
  </sheetPr>
  <dimension ref="A1:R40"/>
  <sheetViews>
    <sheetView view="pageLayout" zoomScale="70" zoomScaleNormal="100" zoomScaleSheetLayoutView="110" zoomScalePageLayoutView="70" workbookViewId="0">
      <selection activeCell="N28" sqref="N28"/>
    </sheetView>
  </sheetViews>
  <sheetFormatPr defaultColWidth="9.1796875" defaultRowHeight="12.5" x14ac:dyDescent="0.25"/>
  <cols>
    <col min="1" max="1" width="8.26953125" style="2" customWidth="1"/>
    <col min="2" max="2" width="11.1796875" style="2" customWidth="1"/>
    <col min="3" max="3" width="11.81640625" style="2" customWidth="1"/>
    <col min="4" max="4" width="52.1796875" style="2" customWidth="1"/>
    <col min="5" max="5" width="10.453125" style="2" customWidth="1"/>
    <col min="6" max="17" width="8.26953125" style="2" customWidth="1"/>
    <col min="18" max="18" width="1.453125" style="2" customWidth="1"/>
    <col min="19" max="16384" width="9.1796875" style="2"/>
  </cols>
  <sheetData>
    <row r="1" spans="1:18" ht="15.5" x14ac:dyDescent="0.35">
      <c r="A1" s="3"/>
      <c r="B1" s="3"/>
      <c r="C1" s="188" t="s">
        <v>278</v>
      </c>
      <c r="D1" s="43"/>
      <c r="E1" s="43"/>
      <c r="F1" s="3"/>
      <c r="G1" s="3"/>
      <c r="H1" s="3"/>
      <c r="I1" s="3"/>
      <c r="J1" s="3"/>
      <c r="K1" s="3"/>
      <c r="L1" s="3"/>
      <c r="M1" s="3"/>
      <c r="N1" s="3"/>
      <c r="O1" s="3"/>
      <c r="P1" s="3"/>
      <c r="Q1" s="3"/>
      <c r="R1" s="3"/>
    </row>
    <row r="2" spans="1:18" ht="14" x14ac:dyDescent="0.3">
      <c r="A2" s="43"/>
      <c r="B2" s="3"/>
      <c r="C2" s="3"/>
      <c r="D2" s="3"/>
      <c r="E2" s="3"/>
      <c r="F2" s="3"/>
      <c r="G2" s="3"/>
      <c r="H2" s="3"/>
      <c r="I2" s="3"/>
      <c r="J2" s="3"/>
      <c r="K2" s="3"/>
      <c r="L2" s="3"/>
      <c r="M2" s="3"/>
      <c r="N2" s="3"/>
      <c r="O2" s="3"/>
      <c r="P2" s="3"/>
      <c r="Q2" s="3"/>
      <c r="R2" s="3"/>
    </row>
    <row r="3" spans="1:18" ht="14" x14ac:dyDescent="0.3">
      <c r="A3" s="36" t="s">
        <v>45</v>
      </c>
      <c r="B3" s="3"/>
      <c r="C3" s="3" t="str">
        <f>Setup!B3</f>
        <v>[INSERT CONTRACT NUMBER]</v>
      </c>
      <c r="D3" s="3"/>
      <c r="E3" s="3"/>
      <c r="F3" s="3"/>
      <c r="G3" s="3"/>
      <c r="H3" s="3"/>
      <c r="I3" s="3"/>
      <c r="J3" s="3"/>
      <c r="K3" s="3"/>
      <c r="L3" s="3"/>
      <c r="M3" s="3"/>
      <c r="N3" s="3"/>
      <c r="O3" s="3"/>
      <c r="P3" s="3"/>
      <c r="Q3" s="3"/>
      <c r="R3" s="3"/>
    </row>
    <row r="4" spans="1:18" ht="14" x14ac:dyDescent="0.3">
      <c r="A4" s="36" t="s">
        <v>46</v>
      </c>
      <c r="B4" s="3"/>
      <c r="C4" s="3" t="str">
        <f>Setup!B2</f>
        <v>[INSERT CONTRACT NAME]</v>
      </c>
      <c r="D4" s="3"/>
      <c r="E4" s="3"/>
      <c r="F4" s="3"/>
      <c r="G4" s="3"/>
      <c r="H4" s="3"/>
      <c r="I4" s="3"/>
      <c r="J4" s="3"/>
      <c r="K4" s="3"/>
      <c r="L4" s="3"/>
      <c r="M4" s="3"/>
      <c r="N4" s="3"/>
      <c r="O4" s="3"/>
      <c r="P4" s="3"/>
      <c r="Q4" s="3"/>
      <c r="R4" s="3"/>
    </row>
    <row r="5" spans="1:18" ht="14" x14ac:dyDescent="0.3">
      <c r="A5" s="36"/>
      <c r="B5" s="3"/>
      <c r="C5" s="3"/>
      <c r="D5" s="3"/>
      <c r="E5" s="3"/>
      <c r="F5" s="3"/>
      <c r="G5" s="3"/>
      <c r="H5" s="3"/>
      <c r="I5" s="3"/>
      <c r="J5" s="3"/>
      <c r="K5" s="3"/>
      <c r="L5" s="3"/>
      <c r="M5" s="3"/>
      <c r="N5" s="3"/>
      <c r="O5" s="3"/>
      <c r="P5" s="3"/>
      <c r="Q5" s="3"/>
      <c r="R5" s="3"/>
    </row>
    <row r="6" spans="1:18" ht="13" x14ac:dyDescent="0.25">
      <c r="A6" s="274" t="s">
        <v>47</v>
      </c>
      <c r="B6" s="272" t="s">
        <v>147</v>
      </c>
      <c r="C6" s="272" t="s">
        <v>48</v>
      </c>
      <c r="D6" s="268" t="s">
        <v>29</v>
      </c>
      <c r="E6" s="268" t="s">
        <v>49</v>
      </c>
      <c r="F6" s="272" t="s">
        <v>50</v>
      </c>
      <c r="G6" s="272"/>
      <c r="H6" s="272"/>
      <c r="I6" s="272"/>
      <c r="J6" s="272"/>
      <c r="K6" s="272"/>
      <c r="L6" s="272"/>
      <c r="M6" s="272"/>
      <c r="N6" s="272"/>
      <c r="O6" s="272"/>
      <c r="P6" s="272"/>
      <c r="Q6" s="272"/>
      <c r="R6" s="3"/>
    </row>
    <row r="7" spans="1:18" ht="49.5" x14ac:dyDescent="0.25">
      <c r="A7" s="274"/>
      <c r="B7" s="272"/>
      <c r="C7" s="273"/>
      <c r="D7" s="269"/>
      <c r="E7" s="269"/>
      <c r="F7" s="55" t="str">
        <f>Setup!B5</f>
        <v>[TENDERER NAME No 1]</v>
      </c>
      <c r="G7" s="55" t="str">
        <f>Setup!B6</f>
        <v>[TENDERER NAME No 2]</v>
      </c>
      <c r="H7" s="55" t="str">
        <f>Setup!B7</f>
        <v>[TENDERER NAME No 3]</v>
      </c>
      <c r="I7" s="55" t="str">
        <f>Setup!B8</f>
        <v>[TENDERER NAME No 4]</v>
      </c>
      <c r="J7" s="55" t="str">
        <f>Setup!B9</f>
        <v>[TENDERER NAME No 5]</v>
      </c>
      <c r="K7" s="55" t="str">
        <f>Setup!B10</f>
        <v>[TENDERER NAME No 6]</v>
      </c>
      <c r="L7" s="55" t="str">
        <f>Setup!B11</f>
        <v>[TENDERER NAME No 7]</v>
      </c>
      <c r="M7" s="55" t="str">
        <f>Setup!B12</f>
        <v>[TENDERER NAME No 8]</v>
      </c>
      <c r="N7" s="55" t="str">
        <f>Setup!B13</f>
        <v>[TENDERER NAME No 9]</v>
      </c>
      <c r="O7" s="55" t="str">
        <f>Setup!B14</f>
        <v>[TENDERER NAME No 10]</v>
      </c>
      <c r="P7" s="55" t="str">
        <f>Setup!B15</f>
        <v>[TENDERER NAME No 11]</v>
      </c>
      <c r="Q7" s="55" t="str">
        <f>Setup!B16</f>
        <v>[TENDERER NAME No 12]</v>
      </c>
      <c r="R7" s="3"/>
    </row>
    <row r="8" spans="1:18" ht="13" x14ac:dyDescent="0.25">
      <c r="A8" s="131">
        <v>1</v>
      </c>
      <c r="B8" s="132" t="str">
        <f>Contents!B8</f>
        <v>Section 1</v>
      </c>
      <c r="C8" s="133">
        <v>5</v>
      </c>
      <c r="D8" s="56" t="str">
        <f>'Eval TEAM'!E23</f>
        <v>General Information</v>
      </c>
      <c r="E8" s="134"/>
      <c r="F8" s="57">
        <f>'Section 1'!C15</f>
        <v>5</v>
      </c>
      <c r="G8" s="57">
        <f>'Section 1'!E15</f>
        <v>5</v>
      </c>
      <c r="H8" s="57">
        <f>'Section 1'!G15</f>
        <v>5</v>
      </c>
      <c r="I8" s="57">
        <f>'Section 1'!I15</f>
        <v>5</v>
      </c>
      <c r="J8" s="57">
        <f>'Section 1'!K15</f>
        <v>5</v>
      </c>
      <c r="K8" s="57" t="e">
        <f>'Section 1'!#REF!</f>
        <v>#REF!</v>
      </c>
      <c r="L8" s="57" t="e">
        <f>'Section 1'!#REF!</f>
        <v>#REF!</v>
      </c>
      <c r="M8" s="57" t="e">
        <f>'Section 1'!#REF!</f>
        <v>#REF!</v>
      </c>
      <c r="N8" s="57" t="e">
        <f>'Section 1'!#REF!</f>
        <v>#REF!</v>
      </c>
      <c r="O8" s="57" t="e">
        <f>'Section 1'!#REF!</f>
        <v>#REF!</v>
      </c>
      <c r="P8" s="57" t="e">
        <f>'Section 1'!#REF!</f>
        <v>#REF!</v>
      </c>
      <c r="Q8" s="57" t="e">
        <f>'Section 1'!#REF!</f>
        <v>#REF!</v>
      </c>
      <c r="R8" s="3"/>
    </row>
    <row r="9" spans="1:18" ht="13" x14ac:dyDescent="0.25">
      <c r="A9" s="131">
        <v>2</v>
      </c>
      <c r="B9" s="132" t="str">
        <f>Contents!B9</f>
        <v xml:space="preserve">Section 2 </v>
      </c>
      <c r="C9" s="133" t="s">
        <v>98</v>
      </c>
      <c r="D9" s="56" t="str">
        <f>'Eval TEAM'!E24</f>
        <v>Financial Information</v>
      </c>
      <c r="E9" s="134" t="s">
        <v>72</v>
      </c>
      <c r="F9" s="57" t="str">
        <f>'Section 2'!C18</f>
        <v>PASS</v>
      </c>
      <c r="G9" s="57" t="str">
        <f>'Section 2'!E18</f>
        <v>PASS</v>
      </c>
      <c r="H9" s="57" t="str">
        <f>'Section 2'!G18</f>
        <v>PASS</v>
      </c>
      <c r="I9" s="57" t="str">
        <f>'Section 2'!I18</f>
        <v>PASS</v>
      </c>
      <c r="J9" s="57" t="str">
        <f>'Section 2'!K18</f>
        <v>PASS</v>
      </c>
      <c r="K9" s="57" t="str">
        <f>'Section 2'!M18</f>
        <v>PASS</v>
      </c>
      <c r="L9" s="57" t="str">
        <f>'Section 2'!O18</f>
        <v>PASS</v>
      </c>
      <c r="M9" s="57" t="str">
        <f>'Section 2'!Q18</f>
        <v>PASS</v>
      </c>
      <c r="N9" s="57" t="str">
        <f>'Section 2'!S18</f>
        <v>PASS</v>
      </c>
      <c r="O9" s="57" t="str">
        <f>'Section 2'!U18</f>
        <v>PASS</v>
      </c>
      <c r="P9" s="57" t="str">
        <f>'Section 2'!W18</f>
        <v>PASS</v>
      </c>
      <c r="Q9" s="57" t="str">
        <f>'Section 2'!Y18</f>
        <v>PASS</v>
      </c>
      <c r="R9" s="3"/>
    </row>
    <row r="10" spans="1:18" ht="13" x14ac:dyDescent="0.25">
      <c r="A10" s="131">
        <v>3</v>
      </c>
      <c r="B10" s="132" t="str">
        <f>Contents!B10</f>
        <v>Section 3</v>
      </c>
      <c r="C10" s="133">
        <v>10</v>
      </c>
      <c r="D10" s="56" t="str">
        <f>'Eval TEAM'!E25</f>
        <v>Organization Charts and Key Personnel</v>
      </c>
      <c r="E10" s="134"/>
      <c r="F10" s="57">
        <f>'Section 3'!C24</f>
        <v>10</v>
      </c>
      <c r="G10" s="57">
        <f>'Section 3'!E24</f>
        <v>10</v>
      </c>
      <c r="H10" s="57">
        <f>'Section 3'!G24</f>
        <v>10</v>
      </c>
      <c r="I10" s="57">
        <f>'Section 3'!I24</f>
        <v>10</v>
      </c>
      <c r="J10" s="57">
        <f>'Section 3'!K24</f>
        <v>10</v>
      </c>
      <c r="K10" s="57">
        <f>'Section 3'!M24</f>
        <v>10</v>
      </c>
      <c r="L10" s="57">
        <f>'Section 3'!O24</f>
        <v>10</v>
      </c>
      <c r="M10" s="57">
        <f>'Section 3'!Q24</f>
        <v>10</v>
      </c>
      <c r="N10" s="57">
        <f>'Section 3'!S24</f>
        <v>10</v>
      </c>
      <c r="O10" s="57">
        <f>'Section 3'!U24</f>
        <v>10</v>
      </c>
      <c r="P10" s="57">
        <f>'Section 3'!W24</f>
        <v>10</v>
      </c>
      <c r="Q10" s="57">
        <f>'Section 3'!Y24</f>
        <v>10</v>
      </c>
      <c r="R10" s="3"/>
    </row>
    <row r="11" spans="1:18" ht="13" x14ac:dyDescent="0.25">
      <c r="A11" s="131">
        <v>4</v>
      </c>
      <c r="B11" s="132" t="str">
        <f>Contents!B11</f>
        <v>Section 4</v>
      </c>
      <c r="C11" s="133" t="s">
        <v>98</v>
      </c>
      <c r="D11" s="56" t="str">
        <f>'Eval TEAM'!E26</f>
        <v xml:space="preserve">Certifications and Licences / Quailty </v>
      </c>
      <c r="E11" s="134" t="s">
        <v>72</v>
      </c>
      <c r="F11" s="57" t="str">
        <f>'Section 4'!C18</f>
        <v>FAIL</v>
      </c>
      <c r="G11" s="57" t="str">
        <f>'Section 4'!E18</f>
        <v>FAIL</v>
      </c>
      <c r="H11" s="57" t="str">
        <f>'Section 4'!G18</f>
        <v>FAIL</v>
      </c>
      <c r="I11" s="57" t="str">
        <f>'Section 4'!I18</f>
        <v>FAIL</v>
      </c>
      <c r="J11" s="57" t="str">
        <f>'Section 4'!K18</f>
        <v>FAIL</v>
      </c>
      <c r="K11" s="57" t="str">
        <f>'Section 4'!M18</f>
        <v>FAIL</v>
      </c>
      <c r="L11" s="57" t="str">
        <f>'Section 4'!O18</f>
        <v>FAIL</v>
      </c>
      <c r="M11" s="57" t="str">
        <f>'Section 4'!Q18</f>
        <v>FAIL</v>
      </c>
      <c r="N11" s="57" t="str">
        <f>'Section 4'!S18</f>
        <v>FAIL</v>
      </c>
      <c r="O11" s="57" t="str">
        <f>'Section 4'!U18</f>
        <v>FAIL</v>
      </c>
      <c r="P11" s="57" t="str">
        <f>'Section 4'!W18</f>
        <v>FAIL</v>
      </c>
      <c r="Q11" s="57" t="str">
        <f>'Section 4'!Y18</f>
        <v>FAIL</v>
      </c>
      <c r="R11" s="3"/>
    </row>
    <row r="12" spans="1:18" ht="13" x14ac:dyDescent="0.25">
      <c r="A12" s="131">
        <v>5</v>
      </c>
      <c r="B12" s="132" t="str">
        <f>Contents!B12</f>
        <v>Section 5</v>
      </c>
      <c r="C12" s="133" t="s">
        <v>98</v>
      </c>
      <c r="D12" s="56" t="str">
        <f>'Eval TEAM'!E27</f>
        <v>Health, Safety, Security and Environmental (HSSE)</v>
      </c>
      <c r="E12" s="134" t="s">
        <v>72</v>
      </c>
      <c r="F12" s="57" t="str">
        <f>'Section 5'!C18</f>
        <v>PASS</v>
      </c>
      <c r="G12" s="57" t="str">
        <f>'Section 5'!E18</f>
        <v>PASS</v>
      </c>
      <c r="H12" s="57" t="str">
        <f>'Section 5'!G18</f>
        <v>PASS</v>
      </c>
      <c r="I12" s="57" t="str">
        <f>'Section 5'!I18</f>
        <v>PASS</v>
      </c>
      <c r="J12" s="57" t="str">
        <f>'Section 5'!K18</f>
        <v>PASS</v>
      </c>
      <c r="K12" s="57" t="str">
        <f>'Section 5'!M18</f>
        <v>PASS</v>
      </c>
      <c r="L12" s="57" t="str">
        <f>'Section 5'!O18</f>
        <v>PASS</v>
      </c>
      <c r="M12" s="57" t="str">
        <f>'Section 5'!Q18</f>
        <v>PASS</v>
      </c>
      <c r="N12" s="57" t="str">
        <f>'Section 5'!S18</f>
        <v>PASS</v>
      </c>
      <c r="O12" s="57" t="str">
        <f>'Section 5'!U18</f>
        <v>PASS</v>
      </c>
      <c r="P12" s="57" t="str">
        <f>'Section 5'!W18</f>
        <v>PASS</v>
      </c>
      <c r="Q12" s="57" t="str">
        <f>'Section 5'!Y18</f>
        <v>PASS</v>
      </c>
      <c r="R12" s="3"/>
    </row>
    <row r="13" spans="1:18" ht="13" x14ac:dyDescent="0.25">
      <c r="A13" s="131">
        <v>7</v>
      </c>
      <c r="B13" s="132" t="str">
        <f>Contents!B13</f>
        <v>Section 6</v>
      </c>
      <c r="C13" s="133">
        <v>25</v>
      </c>
      <c r="D13" s="56" t="str">
        <f>'Eval TEAM'!E28</f>
        <v>Resources (World-wide)</v>
      </c>
      <c r="E13" s="134"/>
      <c r="F13" s="151">
        <f>'Section 6'!C42</f>
        <v>25</v>
      </c>
      <c r="G13" s="151">
        <f>'Section 6'!E42</f>
        <v>0</v>
      </c>
      <c r="H13" s="151">
        <f>'Section 6'!G42</f>
        <v>25</v>
      </c>
      <c r="I13" s="151">
        <f>'Section 6'!I42</f>
        <v>25</v>
      </c>
      <c r="J13" s="151">
        <f>'Section 6'!K42</f>
        <v>25</v>
      </c>
      <c r="K13" s="151">
        <f>'Section 6'!M42</f>
        <v>25</v>
      </c>
      <c r="L13" s="151">
        <f>'Section 6'!O42</f>
        <v>25</v>
      </c>
      <c r="M13" s="151">
        <f>'Section 6'!Q42</f>
        <v>25</v>
      </c>
      <c r="N13" s="151">
        <f>'Section 6'!S42</f>
        <v>25</v>
      </c>
      <c r="O13" s="151">
        <f>'Section 6'!U42</f>
        <v>25</v>
      </c>
      <c r="P13" s="151">
        <f>'Section 6'!W42</f>
        <v>25</v>
      </c>
      <c r="Q13" s="151">
        <f>'Section 6'!Y42</f>
        <v>25</v>
      </c>
      <c r="R13" s="3"/>
    </row>
    <row r="14" spans="1:18" ht="13" x14ac:dyDescent="0.25">
      <c r="A14" s="131">
        <v>8</v>
      </c>
      <c r="B14" s="132" t="str">
        <f>Contents!B14</f>
        <v>Section 7</v>
      </c>
      <c r="C14" s="133">
        <v>20</v>
      </c>
      <c r="D14" s="56" t="str">
        <f>'Eval TEAM'!E29</f>
        <v>Experience Statement</v>
      </c>
      <c r="E14" s="134"/>
      <c r="F14" s="151">
        <f>'Section 7'!C18</f>
        <v>20</v>
      </c>
      <c r="G14" s="151">
        <f>'Section 7'!E18</f>
        <v>20</v>
      </c>
      <c r="H14" s="151">
        <f>'Section 7'!G18</f>
        <v>20</v>
      </c>
      <c r="I14" s="151">
        <f>'Section 7'!I18</f>
        <v>20</v>
      </c>
      <c r="J14" s="151">
        <f>'Section 7'!K18</f>
        <v>20</v>
      </c>
      <c r="K14" s="151">
        <f>'Section 7'!M18</f>
        <v>20</v>
      </c>
      <c r="L14" s="151">
        <f>'Section 7'!O18</f>
        <v>20</v>
      </c>
      <c r="M14" s="151">
        <f>'Section 7'!Q18</f>
        <v>20</v>
      </c>
      <c r="N14" s="151">
        <f>'Section 7'!S18</f>
        <v>20</v>
      </c>
      <c r="O14" s="151">
        <f>'Section 7'!U18</f>
        <v>20</v>
      </c>
      <c r="P14" s="151">
        <f>'Section 7'!W18</f>
        <v>20</v>
      </c>
      <c r="Q14" s="151">
        <f>'Section 7'!Y18</f>
        <v>20</v>
      </c>
      <c r="R14" s="3"/>
    </row>
    <row r="15" spans="1:18" ht="13" x14ac:dyDescent="0.25">
      <c r="A15" s="131">
        <v>9</v>
      </c>
      <c r="B15" s="132" t="str">
        <f>Contents!B15</f>
        <v>Section 8</v>
      </c>
      <c r="C15" s="133">
        <v>10</v>
      </c>
      <c r="D15" s="56" t="str">
        <f>'Eval TEAM'!E30</f>
        <v>Subconsultants</v>
      </c>
      <c r="E15" s="134"/>
      <c r="F15" s="151">
        <f>'Section 8'!C18</f>
        <v>10</v>
      </c>
      <c r="G15" s="151">
        <f>'Section 8'!E18</f>
        <v>10</v>
      </c>
      <c r="H15" s="151">
        <f>'Section 8'!G18</f>
        <v>10</v>
      </c>
      <c r="I15" s="151">
        <f>'Section 8'!I18</f>
        <v>10</v>
      </c>
      <c r="J15" s="151">
        <f>'Section 8'!K18</f>
        <v>10</v>
      </c>
      <c r="K15" s="151">
        <f>'Section 8'!M18</f>
        <v>10</v>
      </c>
      <c r="L15" s="151">
        <f>'Section 8'!O18</f>
        <v>10</v>
      </c>
      <c r="M15" s="151">
        <f>'Section 8'!Q18</f>
        <v>10</v>
      </c>
      <c r="N15" s="151">
        <f>'Section 8'!S18</f>
        <v>10</v>
      </c>
      <c r="O15" s="151">
        <f>'Section 8'!U18</f>
        <v>10</v>
      </c>
      <c r="P15" s="151">
        <f>'Section 8'!K18</f>
        <v>10</v>
      </c>
      <c r="Q15" s="151">
        <f>'Section 8'!Y18</f>
        <v>10</v>
      </c>
      <c r="R15" s="3"/>
    </row>
    <row r="16" spans="1:18" ht="13" x14ac:dyDescent="0.25">
      <c r="A16" s="131">
        <v>10</v>
      </c>
      <c r="B16" s="132" t="str">
        <f>Contents!B16</f>
        <v>Section 9</v>
      </c>
      <c r="C16" s="133">
        <v>10</v>
      </c>
      <c r="D16" s="56" t="str">
        <f>'Eval TEAM'!E31</f>
        <v>Resourcing Strategy</v>
      </c>
      <c r="E16" s="134"/>
      <c r="F16" s="151">
        <f>'Section 9'!C18</f>
        <v>10</v>
      </c>
      <c r="G16" s="151">
        <f>'Section 9'!E18</f>
        <v>10</v>
      </c>
      <c r="H16" s="151">
        <f>'Section 9'!G18</f>
        <v>10</v>
      </c>
      <c r="I16" s="151">
        <f>'Section 9'!I18</f>
        <v>10</v>
      </c>
      <c r="J16" s="151">
        <f>'Section 9'!K18</f>
        <v>10</v>
      </c>
      <c r="K16" s="151">
        <f>'Section 9'!M18</f>
        <v>10</v>
      </c>
      <c r="L16" s="151">
        <f>'Section 9'!O18</f>
        <v>10</v>
      </c>
      <c r="M16" s="151">
        <f>'Section 9'!Q18</f>
        <v>10</v>
      </c>
      <c r="N16" s="151">
        <f>'Section 9'!S18</f>
        <v>10</v>
      </c>
      <c r="O16" s="151">
        <f>'Section 9'!U18</f>
        <v>10</v>
      </c>
      <c r="P16" s="151">
        <f>'Section 9'!W18</f>
        <v>10</v>
      </c>
      <c r="Q16" s="151">
        <f>'Section 9'!Y18</f>
        <v>10</v>
      </c>
      <c r="R16" s="3"/>
    </row>
    <row r="17" spans="1:18" ht="13" x14ac:dyDescent="0.25">
      <c r="A17" s="131">
        <v>11</v>
      </c>
      <c r="B17" s="132" t="str">
        <f>Contents!B17</f>
        <v>Section 10</v>
      </c>
      <c r="C17" s="133">
        <v>10</v>
      </c>
      <c r="D17" s="130" t="str">
        <f>'Eval TEAM'!E32</f>
        <v>Automation and Data Management Capability and Experience</v>
      </c>
      <c r="E17" s="134"/>
      <c r="F17" s="151">
        <f>'Section 10'!C18</f>
        <v>10</v>
      </c>
      <c r="G17" s="151">
        <f>'Section 10'!E18</f>
        <v>10</v>
      </c>
      <c r="H17" s="151">
        <f>'Section 10'!G18</f>
        <v>10</v>
      </c>
      <c r="I17" s="151">
        <f>'Section 10'!I18</f>
        <v>10</v>
      </c>
      <c r="J17" s="151">
        <f>'Section 10'!K18</f>
        <v>10</v>
      </c>
      <c r="K17" s="151">
        <f>'Section 10'!M18</f>
        <v>10</v>
      </c>
      <c r="L17" s="151">
        <f>'Section 10'!O18</f>
        <v>10</v>
      </c>
      <c r="M17" s="151">
        <f>'Section 10'!Q18</f>
        <v>10</v>
      </c>
      <c r="N17" s="151">
        <f>'Section 10'!S18</f>
        <v>10</v>
      </c>
      <c r="O17" s="151">
        <f>'Section 10'!U18</f>
        <v>10</v>
      </c>
      <c r="P17" s="151">
        <f>'Section 10'!W18</f>
        <v>10</v>
      </c>
      <c r="Q17" s="151">
        <f>'Section 10'!Y18</f>
        <v>10</v>
      </c>
      <c r="R17" s="3"/>
    </row>
    <row r="18" spans="1:18" ht="25" x14ac:dyDescent="0.25">
      <c r="A18" s="131">
        <v>12</v>
      </c>
      <c r="B18" s="132" t="str">
        <f>Contents!B18</f>
        <v>Section 11</v>
      </c>
      <c r="C18" s="133">
        <v>10</v>
      </c>
      <c r="D18" s="56" t="str">
        <f>'Eval TEAM'!E33</f>
        <v>Document Management, Records Retention and Enterprice Content Management System (ECMS)</v>
      </c>
      <c r="E18" s="134"/>
      <c r="F18" s="151">
        <f>'Section 11'!C19</f>
        <v>10</v>
      </c>
      <c r="G18" s="151">
        <f>'Section 11'!E19</f>
        <v>10</v>
      </c>
      <c r="H18" s="151">
        <f>'Section 11'!G19</f>
        <v>10</v>
      </c>
      <c r="I18" s="151">
        <f>'Section 11'!I19</f>
        <v>10</v>
      </c>
      <c r="J18" s="151">
        <f>'Section 11'!K19</f>
        <v>10</v>
      </c>
      <c r="K18" s="151">
        <f>'Section 11'!M19</f>
        <v>10</v>
      </c>
      <c r="L18" s="151">
        <f>'Section 11'!O19</f>
        <v>10</v>
      </c>
      <c r="M18" s="151">
        <f>'Section 11'!Q19</f>
        <v>10</v>
      </c>
      <c r="N18" s="151">
        <f>'Section 11'!S19</f>
        <v>10</v>
      </c>
      <c r="O18" s="151">
        <f>'Section 11'!U19</f>
        <v>10</v>
      </c>
      <c r="P18" s="151">
        <f>'Section 11'!W19</f>
        <v>10</v>
      </c>
      <c r="Q18" s="151">
        <f>'Section 11'!Y19</f>
        <v>10</v>
      </c>
      <c r="R18" s="3"/>
    </row>
    <row r="19" spans="1:18" ht="13" x14ac:dyDescent="0.25">
      <c r="A19" s="131"/>
      <c r="B19" s="132"/>
      <c r="C19" s="133">
        <f>SUMIF(C8:C18,"&gt;0")</f>
        <v>100</v>
      </c>
      <c r="D19" s="56" t="s">
        <v>51</v>
      </c>
      <c r="E19" s="134"/>
      <c r="F19" s="151">
        <f>100/$C19</f>
        <v>1</v>
      </c>
      <c r="G19" s="151">
        <f t="shared" ref="G19:Q19" si="0">100/$C19</f>
        <v>1</v>
      </c>
      <c r="H19" s="151">
        <f t="shared" si="0"/>
        <v>1</v>
      </c>
      <c r="I19" s="151">
        <f t="shared" si="0"/>
        <v>1</v>
      </c>
      <c r="J19" s="151">
        <f t="shared" si="0"/>
        <v>1</v>
      </c>
      <c r="K19" s="151">
        <f t="shared" si="0"/>
        <v>1</v>
      </c>
      <c r="L19" s="151">
        <f t="shared" si="0"/>
        <v>1</v>
      </c>
      <c r="M19" s="151">
        <f t="shared" si="0"/>
        <v>1</v>
      </c>
      <c r="N19" s="151">
        <f t="shared" si="0"/>
        <v>1</v>
      </c>
      <c r="O19" s="151">
        <f t="shared" si="0"/>
        <v>1</v>
      </c>
      <c r="P19" s="151">
        <f t="shared" si="0"/>
        <v>1</v>
      </c>
      <c r="Q19" s="151">
        <f t="shared" si="0"/>
        <v>1</v>
      </c>
      <c r="R19" s="3"/>
    </row>
    <row r="20" spans="1:18" ht="24.75" customHeight="1" thickBot="1" x14ac:dyDescent="0.3">
      <c r="A20" s="270" t="s">
        <v>52</v>
      </c>
      <c r="B20" s="271"/>
      <c r="C20" s="271"/>
      <c r="D20" s="271"/>
      <c r="E20" s="79"/>
      <c r="F20" s="80">
        <f t="shared" ref="F20:Q20" si="1">F10+SUM(F13:F18)</f>
        <v>95</v>
      </c>
      <c r="G20" s="80">
        <f t="shared" si="1"/>
        <v>70</v>
      </c>
      <c r="H20" s="80">
        <f t="shared" si="1"/>
        <v>95</v>
      </c>
      <c r="I20" s="80">
        <f t="shared" si="1"/>
        <v>95</v>
      </c>
      <c r="J20" s="80">
        <f t="shared" si="1"/>
        <v>95</v>
      </c>
      <c r="K20" s="80">
        <f t="shared" si="1"/>
        <v>95</v>
      </c>
      <c r="L20" s="80">
        <f t="shared" si="1"/>
        <v>95</v>
      </c>
      <c r="M20" s="80">
        <f t="shared" si="1"/>
        <v>95</v>
      </c>
      <c r="N20" s="80">
        <f t="shared" si="1"/>
        <v>95</v>
      </c>
      <c r="O20" s="80">
        <f t="shared" si="1"/>
        <v>95</v>
      </c>
      <c r="P20" s="80">
        <f t="shared" si="1"/>
        <v>95</v>
      </c>
      <c r="Q20" s="80">
        <f t="shared" si="1"/>
        <v>95</v>
      </c>
      <c r="R20" s="3"/>
    </row>
    <row r="21" spans="1:18" ht="13.5" thickBot="1" x14ac:dyDescent="0.3">
      <c r="A21" s="264" t="s">
        <v>53</v>
      </c>
      <c r="B21" s="265"/>
      <c r="C21" s="265"/>
      <c r="D21" s="266"/>
      <c r="E21" s="135"/>
      <c r="F21" s="58" t="e">
        <f>IF(AND(F8="PASS",F9="PASS",F11="PASS",F12="PASS",#REF!="PASS"),"Y","N")</f>
        <v>#REF!</v>
      </c>
      <c r="G21" s="58" t="e">
        <f>IF(AND(G8="PASS",G9="PASS",G11="PASS",G12="PASS",#REF!="PASS"),"Y","N")</f>
        <v>#REF!</v>
      </c>
      <c r="H21" s="58" t="e">
        <f>IF(AND(H8="PASS",H9="PASS",H11="PASS",H12="PASS",#REF!="PASS"),"Y","N")</f>
        <v>#REF!</v>
      </c>
      <c r="I21" s="58" t="e">
        <f>IF(AND(I8="PASS",I9="PASS",I11="PASS",I12="PASS",#REF!="PASS"),"Y","N")</f>
        <v>#REF!</v>
      </c>
      <c r="J21" s="58" t="e">
        <f>IF(AND(J8="PASS",J9="PASS",J11="PASS",J12="PASS",#REF!="PASS"),"Y","N")</f>
        <v>#REF!</v>
      </c>
      <c r="K21" s="58" t="e">
        <f>IF(AND(K8="PASS",K9="PASS",K11="PASS",K12="PASS",#REF!="PASS"),"Y","N")</f>
        <v>#REF!</v>
      </c>
      <c r="L21" s="58" t="e">
        <f>IF(AND(L8="PASS",L9="PASS",L11="PASS",L12="PASS",#REF!="PASS"),"Y","N")</f>
        <v>#REF!</v>
      </c>
      <c r="M21" s="58" t="e">
        <f>IF(AND(M8="PASS",M9="PASS",M11="PASS",M12="PASS",#REF!="PASS"),"Y","N")</f>
        <v>#REF!</v>
      </c>
      <c r="N21" s="58" t="e">
        <f>IF(AND(N8="PASS",N9="PASS",N11="PASS",N12="PASS",#REF!="PASS"),"Y","N")</f>
        <v>#REF!</v>
      </c>
      <c r="O21" s="58" t="e">
        <f>IF(AND(O8="PASS",O9="PASS",O11="PASS",O12="PASS",#REF!="PASS"),"Y","N")</f>
        <v>#REF!</v>
      </c>
      <c r="P21" s="58" t="e">
        <f>IF(AND(P8="PASS",P9="PASS",P11="PASS",P12="PASS",#REF!="PASS"),"Y","N")</f>
        <v>#REF!</v>
      </c>
      <c r="Q21" s="58" t="e">
        <f>IF(AND(Q8="PASS",Q9="PASS",Q11="PASS",Q12="PASS",#REF!="PASS"),"Y","N")</f>
        <v>#REF!</v>
      </c>
      <c r="R21" s="3"/>
    </row>
    <row r="22" spans="1:18" s="5" customFormat="1" ht="13.5" thickBot="1" x14ac:dyDescent="0.3">
      <c r="A22" s="264" t="s">
        <v>54</v>
      </c>
      <c r="B22" s="265"/>
      <c r="C22" s="265"/>
      <c r="D22" s="266"/>
      <c r="E22" s="135"/>
      <c r="F22" s="136">
        <v>60</v>
      </c>
      <c r="G22" s="136">
        <v>60</v>
      </c>
      <c r="H22" s="136">
        <v>60</v>
      </c>
      <c r="I22" s="136">
        <v>60</v>
      </c>
      <c r="J22" s="136">
        <v>60</v>
      </c>
      <c r="K22" s="136">
        <v>60</v>
      </c>
      <c r="L22" s="136">
        <v>60</v>
      </c>
      <c r="M22" s="136">
        <v>60</v>
      </c>
      <c r="N22" s="136">
        <v>60</v>
      </c>
      <c r="O22" s="136">
        <v>60</v>
      </c>
      <c r="P22" s="136">
        <v>60</v>
      </c>
      <c r="Q22" s="136">
        <v>60</v>
      </c>
      <c r="R22" s="18"/>
    </row>
    <row r="23" spans="1:18" ht="24.75" customHeight="1" thickBot="1" x14ac:dyDescent="0.3">
      <c r="A23" s="82"/>
      <c r="B23" s="81"/>
      <c r="C23" s="81"/>
      <c r="D23" s="81" t="s">
        <v>55</v>
      </c>
      <c r="E23" s="81"/>
      <c r="F23" s="44" t="e">
        <f>IF(F21="Y",IF(F20&gt;=F22,"PASS","FAIL"),"FAIL")</f>
        <v>#REF!</v>
      </c>
      <c r="G23" s="44" t="e">
        <f>IF(G21="Y",IF(G20&gt;=G22,"PASS","FAIL"),"FAIL")</f>
        <v>#REF!</v>
      </c>
      <c r="H23" s="44" t="e">
        <f t="shared" ref="H23:Q23" si="2">IF(H21="Y",IF(H20&gt;=H22,"PASS","FAIL"),"FAIL")</f>
        <v>#REF!</v>
      </c>
      <c r="I23" s="44" t="e">
        <f t="shared" si="2"/>
        <v>#REF!</v>
      </c>
      <c r="J23" s="44" t="e">
        <f t="shared" si="2"/>
        <v>#REF!</v>
      </c>
      <c r="K23" s="44" t="e">
        <f t="shared" si="2"/>
        <v>#REF!</v>
      </c>
      <c r="L23" s="44" t="e">
        <f t="shared" si="2"/>
        <v>#REF!</v>
      </c>
      <c r="M23" s="44" t="e">
        <f t="shared" si="2"/>
        <v>#REF!</v>
      </c>
      <c r="N23" s="44" t="e">
        <f t="shared" si="2"/>
        <v>#REF!</v>
      </c>
      <c r="O23" s="44" t="e">
        <f t="shared" si="2"/>
        <v>#REF!</v>
      </c>
      <c r="P23" s="44" t="e">
        <f t="shared" si="2"/>
        <v>#REF!</v>
      </c>
      <c r="Q23" s="44" t="e">
        <f t="shared" si="2"/>
        <v>#REF!</v>
      </c>
      <c r="R23" s="3"/>
    </row>
    <row r="24" spans="1:18" x14ac:dyDescent="0.25">
      <c r="A24" s="3"/>
      <c r="B24" s="3"/>
      <c r="C24" s="3"/>
      <c r="D24" s="3"/>
      <c r="E24" s="3"/>
      <c r="F24" s="3"/>
      <c r="G24" s="3"/>
      <c r="H24" s="3"/>
      <c r="I24" s="3"/>
      <c r="J24" s="3"/>
      <c r="K24" s="3"/>
      <c r="L24" s="3"/>
      <c r="M24" s="3"/>
      <c r="N24" s="3"/>
      <c r="O24" s="3"/>
      <c r="P24" s="3"/>
      <c r="Q24" s="3"/>
      <c r="R24" s="3"/>
    </row>
    <row r="25" spans="1:18" ht="14.25" customHeight="1" thickBot="1" x14ac:dyDescent="0.35">
      <c r="A25" s="7"/>
      <c r="B25" s="45"/>
      <c r="C25" s="45"/>
      <c r="D25" s="7"/>
      <c r="E25" s="7"/>
      <c r="F25" s="7"/>
      <c r="G25" s="7"/>
      <c r="H25" s="7"/>
      <c r="I25" s="7"/>
      <c r="J25" s="7"/>
      <c r="K25" s="7"/>
      <c r="L25" s="7"/>
      <c r="M25" s="46"/>
      <c r="N25" s="46"/>
      <c r="O25" s="46"/>
      <c r="P25" s="7"/>
      <c r="Q25" s="6"/>
      <c r="R25" s="47"/>
    </row>
    <row r="26" spans="1:18" ht="21" customHeight="1" thickBot="1" x14ac:dyDescent="0.35">
      <c r="A26" s="7"/>
      <c r="B26" s="259" t="s">
        <v>56</v>
      </c>
      <c r="C26" s="260"/>
      <c r="D26" s="260"/>
      <c r="E26" s="261"/>
      <c r="F26" s="7"/>
      <c r="G26" s="275" t="s">
        <v>108</v>
      </c>
      <c r="H26" s="276"/>
      <c r="I26" s="276"/>
      <c r="J26" s="276"/>
      <c r="K26" s="277"/>
      <c r="L26" s="7"/>
      <c r="R26" s="47"/>
    </row>
    <row r="27" spans="1:18" ht="24" customHeight="1" x14ac:dyDescent="0.3">
      <c r="A27" s="7"/>
      <c r="B27" s="48">
        <v>5</v>
      </c>
      <c r="C27" s="263" t="s">
        <v>91</v>
      </c>
      <c r="D27" s="263"/>
      <c r="E27" s="49"/>
      <c r="F27" s="7"/>
      <c r="G27" s="48">
        <v>3</v>
      </c>
      <c r="H27" s="263" t="s">
        <v>92</v>
      </c>
      <c r="I27" s="263"/>
      <c r="J27" s="263"/>
      <c r="K27" s="126"/>
      <c r="L27" s="7"/>
      <c r="N27" s="3"/>
      <c r="R27" s="47"/>
    </row>
    <row r="28" spans="1:18" ht="24" customHeight="1" x14ac:dyDescent="0.3">
      <c r="A28" s="7"/>
      <c r="B28" s="48">
        <v>4</v>
      </c>
      <c r="C28" s="263" t="s">
        <v>109</v>
      </c>
      <c r="D28" s="263"/>
      <c r="E28" s="49"/>
      <c r="F28" s="7"/>
      <c r="G28" s="48">
        <v>2</v>
      </c>
      <c r="H28" s="263" t="s">
        <v>93</v>
      </c>
      <c r="I28" s="263"/>
      <c r="J28" s="263"/>
      <c r="K28" s="126"/>
      <c r="L28" s="7"/>
      <c r="R28" s="47"/>
    </row>
    <row r="29" spans="1:18" ht="24" customHeight="1" x14ac:dyDescent="0.3">
      <c r="A29" s="7"/>
      <c r="B29" s="48">
        <v>3</v>
      </c>
      <c r="C29" s="263" t="s">
        <v>92</v>
      </c>
      <c r="D29" s="263"/>
      <c r="E29" s="49"/>
      <c r="F29" s="7"/>
      <c r="G29" s="48">
        <v>1</v>
      </c>
      <c r="H29" s="262" t="s">
        <v>94</v>
      </c>
      <c r="I29" s="262"/>
      <c r="J29" s="262"/>
      <c r="K29" s="126"/>
      <c r="L29" s="7"/>
      <c r="R29" s="47"/>
    </row>
    <row r="30" spans="1:18" ht="24" customHeight="1" thickBot="1" x14ac:dyDescent="0.35">
      <c r="A30" s="7"/>
      <c r="B30" s="48">
        <v>2</v>
      </c>
      <c r="C30" s="263" t="s">
        <v>93</v>
      </c>
      <c r="D30" s="263"/>
      <c r="E30" s="49"/>
      <c r="F30" s="7"/>
      <c r="G30" s="187">
        <v>0</v>
      </c>
      <c r="H30" s="278" t="s">
        <v>95</v>
      </c>
      <c r="I30" s="278"/>
      <c r="J30" s="278"/>
      <c r="K30" s="127"/>
      <c r="L30" s="7"/>
      <c r="R30" s="47"/>
    </row>
    <row r="31" spans="1:18" ht="24" customHeight="1" x14ac:dyDescent="0.3">
      <c r="A31" s="7"/>
      <c r="B31" s="50">
        <v>1</v>
      </c>
      <c r="C31" s="262" t="s">
        <v>94</v>
      </c>
      <c r="D31" s="262"/>
      <c r="E31" s="51"/>
      <c r="F31" s="7"/>
      <c r="G31" s="7"/>
      <c r="H31" s="7"/>
      <c r="I31" s="7"/>
      <c r="J31" s="7"/>
      <c r="K31" s="7"/>
      <c r="L31" s="7"/>
      <c r="M31" s="46"/>
      <c r="N31" s="46"/>
      <c r="O31" s="46"/>
      <c r="P31" s="7"/>
      <c r="Q31" s="6"/>
      <c r="R31" s="47"/>
    </row>
    <row r="32" spans="1:18" ht="24" customHeight="1" x14ac:dyDescent="0.3">
      <c r="A32" s="7"/>
      <c r="B32" s="50">
        <v>0</v>
      </c>
      <c r="C32" s="262" t="s">
        <v>96</v>
      </c>
      <c r="D32" s="262"/>
      <c r="E32" s="51"/>
      <c r="F32" s="7"/>
      <c r="G32" s="7"/>
      <c r="H32" s="7"/>
      <c r="I32" s="7"/>
      <c r="J32" s="7"/>
      <c r="K32" s="7"/>
      <c r="L32" s="7"/>
      <c r="M32" s="46"/>
      <c r="N32" s="46"/>
      <c r="O32" s="46"/>
      <c r="P32" s="7"/>
      <c r="Q32" s="6"/>
      <c r="R32" s="47"/>
    </row>
    <row r="33" spans="1:18" ht="5.25" customHeight="1" thickBot="1" x14ac:dyDescent="0.35">
      <c r="A33" s="7"/>
      <c r="B33" s="52"/>
      <c r="C33" s="53"/>
      <c r="D33" s="53"/>
      <c r="E33" s="54"/>
      <c r="F33" s="7"/>
      <c r="G33" s="7"/>
      <c r="H33" s="7"/>
      <c r="I33" s="7"/>
      <c r="J33" s="7"/>
      <c r="K33" s="7"/>
      <c r="L33" s="7"/>
      <c r="M33" s="3"/>
      <c r="N33" s="3"/>
      <c r="O33" s="3"/>
      <c r="P33" s="3"/>
      <c r="Q33" s="6"/>
      <c r="R33" s="47"/>
    </row>
    <row r="34" spans="1:18" ht="14.25" customHeight="1" x14ac:dyDescent="0.3">
      <c r="A34" s="7"/>
      <c r="B34" s="45"/>
      <c r="C34" s="125" t="s">
        <v>110</v>
      </c>
      <c r="D34" s="7"/>
      <c r="E34" s="7"/>
      <c r="F34" s="7"/>
      <c r="G34" s="7"/>
      <c r="H34" s="7"/>
      <c r="I34" s="7"/>
      <c r="J34" s="7"/>
      <c r="K34" s="7"/>
      <c r="L34" s="7"/>
      <c r="Q34" s="6"/>
      <c r="R34" s="47"/>
    </row>
    <row r="35" spans="1:18" ht="14.25" customHeight="1" x14ac:dyDescent="0.3">
      <c r="A35" s="7"/>
      <c r="B35" s="45"/>
      <c r="C35" s="125">
        <v>1</v>
      </c>
      <c r="D35" s="267" t="s">
        <v>105</v>
      </c>
      <c r="E35" s="267"/>
      <c r="F35" s="267"/>
      <c r="G35" s="267"/>
      <c r="H35" s="267"/>
      <c r="I35" s="267"/>
      <c r="J35" s="267"/>
      <c r="K35" s="267"/>
      <c r="L35" s="267"/>
      <c r="M35" s="267"/>
      <c r="Q35" s="6"/>
      <c r="R35" s="47"/>
    </row>
    <row r="36" spans="1:18" ht="14.25" customHeight="1" x14ac:dyDescent="0.3">
      <c r="A36" s="7"/>
      <c r="B36" s="45"/>
      <c r="C36" s="125">
        <v>2</v>
      </c>
      <c r="D36" s="267" t="s">
        <v>111</v>
      </c>
      <c r="E36" s="267"/>
      <c r="F36" s="267"/>
      <c r="G36" s="267"/>
      <c r="H36" s="267"/>
      <c r="I36" s="267"/>
      <c r="J36" s="267"/>
      <c r="K36" s="267"/>
      <c r="L36" s="267"/>
      <c r="M36" s="267"/>
      <c r="N36" s="267"/>
      <c r="O36" s="267"/>
      <c r="P36" s="267"/>
      <c r="Q36" s="267"/>
      <c r="R36" s="47"/>
    </row>
    <row r="37" spans="1:18" x14ac:dyDescent="0.25">
      <c r="A37" s="3"/>
      <c r="B37" s="3"/>
      <c r="C37" s="3"/>
      <c r="D37" s="3"/>
      <c r="E37" s="3"/>
      <c r="F37" s="3"/>
      <c r="G37" s="3"/>
      <c r="H37" s="3"/>
      <c r="I37" s="3"/>
      <c r="J37" s="3"/>
      <c r="K37" s="3"/>
      <c r="L37" s="3"/>
      <c r="Q37" s="3"/>
      <c r="R37" s="3"/>
    </row>
    <row r="40" spans="1:18" x14ac:dyDescent="0.25">
      <c r="E40" s="185"/>
    </row>
  </sheetData>
  <customSheetViews>
    <customSheetView guid="{4CC70D9B-966B-49AE-82DB-A720A82EF5A0}" showPageBreaks="1" fitToPage="1" printArea="1" view="pageBreakPreview" topLeftCell="A4">
      <selection activeCell="D18" sqref="D18"/>
      <pageMargins left="0" right="0" top="0" bottom="0" header="0" footer="0"/>
      <pageSetup paperSize="9" scale="65" orientation="portrait" r:id="rId1"/>
      <headerFooter alignWithMargins="0"/>
    </customSheetView>
  </customSheetViews>
  <mergeCells count="23">
    <mergeCell ref="A22:D22"/>
    <mergeCell ref="D36:Q36"/>
    <mergeCell ref="D6:D7"/>
    <mergeCell ref="A21:D21"/>
    <mergeCell ref="E6:E7"/>
    <mergeCell ref="A20:D20"/>
    <mergeCell ref="F6:Q6"/>
    <mergeCell ref="C6:C7"/>
    <mergeCell ref="A6:A7"/>
    <mergeCell ref="B6:B7"/>
    <mergeCell ref="D35:M35"/>
    <mergeCell ref="G26:K26"/>
    <mergeCell ref="H27:J27"/>
    <mergeCell ref="H28:J28"/>
    <mergeCell ref="H29:J29"/>
    <mergeCell ref="H30:J30"/>
    <mergeCell ref="B26:E26"/>
    <mergeCell ref="C32:D32"/>
    <mergeCell ref="C27:D27"/>
    <mergeCell ref="C28:D28"/>
    <mergeCell ref="C29:D29"/>
    <mergeCell ref="C30:D30"/>
    <mergeCell ref="C31:D31"/>
  </mergeCells>
  <phoneticPr fontId="3" type="noConversion"/>
  <conditionalFormatting sqref="F8:Q18">
    <cfRule type="containsText" dxfId="329" priority="9" operator="containsText" text="fail">
      <formula>NOT(ISERROR(SEARCH("fail",F8)))</formula>
    </cfRule>
    <cfRule type="containsText" dxfId="328" priority="10" operator="containsText" text="Pass">
      <formula>NOT(ISERROR(SEARCH("Pass",F8)))</formula>
    </cfRule>
  </conditionalFormatting>
  <conditionalFormatting sqref="G23">
    <cfRule type="cellIs" dxfId="327" priority="7" operator="equal">
      <formula>"FAIL"</formula>
    </cfRule>
    <cfRule type="cellIs" dxfId="326" priority="8" operator="equal">
      <formula>"PASS"</formula>
    </cfRule>
  </conditionalFormatting>
  <conditionalFormatting sqref="H23:Q23">
    <cfRule type="cellIs" dxfId="325" priority="3" operator="equal">
      <formula>"FAIL"</formula>
    </cfRule>
    <cfRule type="cellIs" dxfId="324" priority="4" operator="equal">
      <formula>"PASS"</formula>
    </cfRule>
  </conditionalFormatting>
  <conditionalFormatting sqref="F23">
    <cfRule type="cellIs" dxfId="323" priority="1" operator="equal">
      <formula>"FAIL"</formula>
    </cfRule>
    <cfRule type="cellIs" dxfId="322" priority="2" operator="equal">
      <formula>"PASS"</formula>
    </cfRule>
  </conditionalFormatting>
  <pageMargins left="0.7" right="0.7" top="0.75" bottom="0.75" header="0.3" footer="0.3"/>
  <pageSetup paperSize="8" orientation="landscape" r:id="rId2"/>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P40"/>
  <sheetViews>
    <sheetView view="pageLayout" zoomScale="85" zoomScaleNormal="70" zoomScalePageLayoutView="85" workbookViewId="0"/>
  </sheetViews>
  <sheetFormatPr defaultColWidth="9.1796875" defaultRowHeight="13" x14ac:dyDescent="0.3"/>
  <cols>
    <col min="1" max="1" width="21.1796875" style="16" customWidth="1"/>
    <col min="2" max="2" width="19.81640625" style="16" customWidth="1"/>
    <col min="3" max="3" width="9.54296875" style="16" bestFit="1" customWidth="1"/>
    <col min="4" max="4" width="20.54296875" style="16" customWidth="1"/>
    <col min="5" max="5" width="9.54296875" style="16" bestFit="1" customWidth="1"/>
    <col min="6" max="6" width="21.26953125" style="16" customWidth="1"/>
    <col min="7" max="7" width="9.7265625" style="16" bestFit="1" customWidth="1"/>
    <col min="8" max="8" width="21.81640625" style="16" customWidth="1"/>
    <col min="9" max="9" width="9.7265625" style="16" bestFit="1" customWidth="1"/>
    <col min="10" max="10" width="22" style="16" customWidth="1"/>
    <col min="11" max="11" width="9.81640625" style="16" customWidth="1"/>
    <col min="12" max="12" width="22.7265625" style="16" customWidth="1"/>
    <col min="13" max="13" width="5.1796875" style="16" customWidth="1"/>
    <col min="14" max="14" width="9.1796875" style="16"/>
    <col min="15" max="15" width="17.26953125" style="16" customWidth="1"/>
    <col min="16" max="16" width="57.26953125" style="16" customWidth="1"/>
    <col min="17" max="16384" width="9.1796875" style="16"/>
  </cols>
  <sheetData>
    <row r="1" spans="1:16" x14ac:dyDescent="0.3">
      <c r="A1" s="16">
        <v>7</v>
      </c>
    </row>
    <row r="2" spans="1:16" ht="18" x14ac:dyDescent="0.4">
      <c r="A2" s="71" t="s">
        <v>57</v>
      </c>
      <c r="B2" s="279" t="str">
        <f>Contents!B8</f>
        <v>Section 1</v>
      </c>
      <c r="C2" s="280"/>
      <c r="D2" s="59"/>
      <c r="E2" s="59"/>
      <c r="F2" s="59"/>
      <c r="G2" s="59"/>
      <c r="H2" s="59"/>
      <c r="I2" s="59"/>
      <c r="J2" s="59"/>
      <c r="K2" s="59"/>
      <c r="L2" s="59"/>
    </row>
    <row r="3" spans="1:16" ht="18" x14ac:dyDescent="0.4">
      <c r="A3" s="71" t="s">
        <v>40</v>
      </c>
      <c r="B3" s="279" t="str">
        <f>Contents!C8</f>
        <v>General Information</v>
      </c>
      <c r="C3" s="280"/>
      <c r="D3" s="59"/>
      <c r="E3" s="59"/>
      <c r="F3" s="59"/>
      <c r="G3" s="59"/>
      <c r="H3" s="59"/>
      <c r="I3" s="59"/>
      <c r="J3" s="59"/>
      <c r="K3" s="59"/>
      <c r="L3" s="59"/>
    </row>
    <row r="4" spans="1:16" ht="13.5" thickBot="1" x14ac:dyDescent="0.35">
      <c r="A4" s="59"/>
      <c r="B4" s="59"/>
      <c r="C4" s="59"/>
      <c r="D4" s="59"/>
      <c r="E4" s="59"/>
      <c r="F4" s="59"/>
      <c r="G4" s="59"/>
      <c r="H4" s="59"/>
      <c r="I4" s="59"/>
      <c r="J4" s="59"/>
      <c r="K4" s="59"/>
      <c r="L4" s="59"/>
      <c r="O4" s="59"/>
    </row>
    <row r="5" spans="1:16" s="17" customFormat="1" ht="31.5" customHeight="1" thickTop="1" thickBot="1" x14ac:dyDescent="0.3">
      <c r="A5" s="189" t="s">
        <v>58</v>
      </c>
      <c r="B5" s="190" t="s">
        <v>59</v>
      </c>
      <c r="C5" s="281" t="str">
        <f>Setup!B5</f>
        <v>[TENDERER NAME No 1]</v>
      </c>
      <c r="D5" s="282"/>
      <c r="E5" s="281" t="str">
        <f>Setup!B6</f>
        <v>[TENDERER NAME No 2]</v>
      </c>
      <c r="F5" s="282"/>
      <c r="G5" s="281" t="str">
        <f>Setup!B7</f>
        <v>[TENDERER NAME No 3]</v>
      </c>
      <c r="H5" s="282"/>
      <c r="I5" s="281" t="str">
        <f>Setup!B8</f>
        <v>[TENDERER NAME No 4]</v>
      </c>
      <c r="J5" s="282"/>
      <c r="K5" s="281" t="str">
        <f>Setup!B9</f>
        <v>[TENDERER NAME No 5]</v>
      </c>
      <c r="L5" s="282"/>
    </row>
    <row r="6" spans="1:16" s="17" customFormat="1" ht="26.5" thickTop="1" x14ac:dyDescent="0.25">
      <c r="A6" s="191" t="s">
        <v>60</v>
      </c>
      <c r="B6" s="192">
        <v>5</v>
      </c>
      <c r="C6" s="193" t="s">
        <v>61</v>
      </c>
      <c r="D6" s="194" t="s">
        <v>62</v>
      </c>
      <c r="E6" s="193" t="s">
        <v>61</v>
      </c>
      <c r="F6" s="194" t="s">
        <v>62</v>
      </c>
      <c r="G6" s="193" t="s">
        <v>61</v>
      </c>
      <c r="H6" s="194" t="s">
        <v>62</v>
      </c>
      <c r="I6" s="193" t="s">
        <v>61</v>
      </c>
      <c r="J6" s="194" t="s">
        <v>62</v>
      </c>
      <c r="K6" s="193" t="s">
        <v>61</v>
      </c>
      <c r="L6" s="194" t="s">
        <v>62</v>
      </c>
      <c r="N6" s="193" t="s">
        <v>76</v>
      </c>
      <c r="O6" s="195" t="s">
        <v>74</v>
      </c>
      <c r="P6" s="196" t="s">
        <v>73</v>
      </c>
    </row>
    <row r="7" spans="1:16" s="17" customFormat="1" ht="28.5" customHeight="1" x14ac:dyDescent="0.25">
      <c r="A7" s="180" t="s">
        <v>63</v>
      </c>
      <c r="B7" s="63"/>
      <c r="C7" s="64"/>
      <c r="D7" s="65"/>
      <c r="E7" s="66"/>
      <c r="F7" s="65"/>
      <c r="G7" s="66"/>
      <c r="H7" s="65"/>
      <c r="I7" s="64"/>
      <c r="J7" s="65"/>
      <c r="K7" s="66"/>
      <c r="L7" s="65"/>
      <c r="O7" s="64"/>
      <c r="P7" s="92"/>
    </row>
    <row r="8" spans="1:16" s="17" customFormat="1" ht="93" x14ac:dyDescent="0.25">
      <c r="A8" s="285" t="s">
        <v>223</v>
      </c>
      <c r="B8" s="286"/>
      <c r="C8" s="72">
        <v>5</v>
      </c>
      <c r="D8" s="67"/>
      <c r="E8" s="72">
        <v>5</v>
      </c>
      <c r="F8" s="67"/>
      <c r="G8" s="72">
        <v>5</v>
      </c>
      <c r="H8" s="67"/>
      <c r="I8" s="72">
        <v>5</v>
      </c>
      <c r="J8" s="67"/>
      <c r="K8" s="72">
        <v>5</v>
      </c>
      <c r="L8" s="67"/>
      <c r="N8" s="72">
        <v>5</v>
      </c>
      <c r="O8" s="72">
        <v>50</v>
      </c>
      <c r="P8" s="92" t="s">
        <v>75</v>
      </c>
    </row>
    <row r="9" spans="1:16" s="17" customFormat="1" ht="93" x14ac:dyDescent="0.25">
      <c r="A9" s="285" t="s">
        <v>243</v>
      </c>
      <c r="B9" s="286"/>
      <c r="C9" s="72">
        <v>5</v>
      </c>
      <c r="D9" s="67"/>
      <c r="E9" s="72">
        <v>5</v>
      </c>
      <c r="F9" s="67"/>
      <c r="G9" s="72">
        <v>5</v>
      </c>
      <c r="H9" s="67"/>
      <c r="I9" s="72">
        <v>5</v>
      </c>
      <c r="J9" s="67"/>
      <c r="K9" s="72">
        <v>5</v>
      </c>
      <c r="L9" s="67"/>
      <c r="N9" s="72">
        <v>5</v>
      </c>
      <c r="O9" s="72">
        <v>50</v>
      </c>
      <c r="P9" s="92" t="s">
        <v>75</v>
      </c>
    </row>
    <row r="10" spans="1:16" s="17" customFormat="1" ht="39" customHeight="1" x14ac:dyDescent="0.25">
      <c r="A10" s="285"/>
      <c r="B10" s="286"/>
      <c r="C10" s="72"/>
      <c r="D10" s="67"/>
      <c r="E10" s="72"/>
      <c r="F10" s="67"/>
      <c r="G10" s="72"/>
      <c r="H10" s="67"/>
      <c r="I10" s="72"/>
      <c r="J10" s="67"/>
      <c r="K10" s="72"/>
      <c r="L10" s="67"/>
      <c r="N10" s="72"/>
      <c r="O10" s="72"/>
      <c r="P10" s="92"/>
    </row>
    <row r="11" spans="1:16" s="17" customFormat="1" ht="39" customHeight="1" x14ac:dyDescent="0.25">
      <c r="A11" s="285"/>
      <c r="B11" s="286"/>
      <c r="C11" s="72"/>
      <c r="D11" s="67"/>
      <c r="E11" s="72"/>
      <c r="F11" s="67"/>
      <c r="G11" s="72"/>
      <c r="H11" s="67"/>
      <c r="I11" s="72"/>
      <c r="J11" s="67"/>
      <c r="K11" s="72"/>
      <c r="L11" s="67"/>
      <c r="N11" s="72"/>
      <c r="O11" s="72"/>
      <c r="P11" s="92"/>
    </row>
    <row r="12" spans="1:16" s="17" customFormat="1" ht="39" customHeight="1" x14ac:dyDescent="0.25">
      <c r="A12" s="285" t="s">
        <v>70</v>
      </c>
      <c r="B12" s="286"/>
      <c r="C12" s="72"/>
      <c r="D12" s="67"/>
      <c r="E12" s="72"/>
      <c r="F12" s="67"/>
      <c r="G12" s="72"/>
      <c r="H12" s="67"/>
      <c r="I12" s="72"/>
      <c r="J12" s="67"/>
      <c r="K12" s="72"/>
      <c r="L12" s="67"/>
      <c r="N12" s="72"/>
      <c r="O12" s="72"/>
      <c r="P12" s="92"/>
    </row>
    <row r="13" spans="1:16" s="17" customFormat="1" ht="29.25" customHeight="1" x14ac:dyDescent="0.25">
      <c r="A13" s="287" t="s">
        <v>64</v>
      </c>
      <c r="B13" s="288"/>
      <c r="C13" s="74">
        <f>SUMPRODUCT(C8:C12,$O8:$O12)</f>
        <v>500</v>
      </c>
      <c r="D13" s="75"/>
      <c r="E13" s="74">
        <f>SUMPRODUCT(E8:E12,$O8:$O12)</f>
        <v>500</v>
      </c>
      <c r="F13" s="75"/>
      <c r="G13" s="74">
        <f>SUMPRODUCT(G8:G12,$O8:$O12)</f>
        <v>500</v>
      </c>
      <c r="H13" s="75"/>
      <c r="I13" s="74">
        <f>SUMPRODUCT(I8:I12,$O8:$O12)</f>
        <v>500</v>
      </c>
      <c r="J13" s="75"/>
      <c r="K13" s="74">
        <f>SUMPRODUCT(K8:K12,$O8:$O12)</f>
        <v>500</v>
      </c>
      <c r="L13" s="75"/>
      <c r="M13" s="74">
        <f>SUMIF(M8:M12,"&gt;0")</f>
        <v>0</v>
      </c>
      <c r="N13" s="74">
        <f>SUMPRODUCT(N8:N12,O8:O12)</f>
        <v>500</v>
      </c>
      <c r="O13" s="74">
        <f>SUMIF(O8:O12,"&gt;0")</f>
        <v>100</v>
      </c>
      <c r="P13" s="177"/>
    </row>
    <row r="14" spans="1:16" s="17" customFormat="1" ht="36.75" customHeight="1" x14ac:dyDescent="0.25">
      <c r="A14" s="289" t="s">
        <v>107</v>
      </c>
      <c r="B14" s="290"/>
      <c r="C14" s="116">
        <f>C13/$N$13*100</f>
        <v>100</v>
      </c>
      <c r="D14" s="68"/>
      <c r="E14" s="116">
        <f>E13/$N$13*100</f>
        <v>100</v>
      </c>
      <c r="F14" s="68"/>
      <c r="G14" s="116">
        <f>G13/$N$13*100</f>
        <v>100</v>
      </c>
      <c r="H14" s="68"/>
      <c r="I14" s="116">
        <f>I13/$N$13*100</f>
        <v>100</v>
      </c>
      <c r="J14" s="68"/>
      <c r="K14" s="116">
        <f>K13/$N$13*100</f>
        <v>100</v>
      </c>
      <c r="L14" s="68"/>
      <c r="O14" s="73"/>
      <c r="P14" s="177"/>
    </row>
    <row r="15" spans="1:16" s="17" customFormat="1" ht="36.75" customHeight="1" thickBot="1" x14ac:dyDescent="0.3">
      <c r="A15" s="283" t="s">
        <v>106</v>
      </c>
      <c r="B15" s="284"/>
      <c r="C15" s="178">
        <f>C14*B6/100</f>
        <v>5</v>
      </c>
      <c r="D15" s="181"/>
      <c r="E15" s="178">
        <f>E14*B6/100</f>
        <v>5</v>
      </c>
      <c r="F15" s="181"/>
      <c r="G15" s="178">
        <f>G14*B6/100</f>
        <v>5</v>
      </c>
      <c r="H15" s="181"/>
      <c r="I15" s="178">
        <f>I14*B6/100</f>
        <v>5</v>
      </c>
      <c r="J15" s="181"/>
      <c r="K15" s="178">
        <f>K14*B6/100</f>
        <v>5</v>
      </c>
      <c r="L15" s="181"/>
      <c r="O15" s="178">
        <f>O14*$B$6</f>
        <v>0</v>
      </c>
      <c r="P15" s="179"/>
    </row>
    <row r="16" spans="1:16" ht="13.5" thickTop="1" x14ac:dyDescent="0.3"/>
    <row r="40" spans="5:5" x14ac:dyDescent="0.3">
      <c r="E40" s="183"/>
    </row>
  </sheetData>
  <mergeCells count="15">
    <mergeCell ref="I5:J5"/>
    <mergeCell ref="K5:L5"/>
    <mergeCell ref="A11:B11"/>
    <mergeCell ref="A10:B10"/>
    <mergeCell ref="A14:B14"/>
    <mergeCell ref="A15:B15"/>
    <mergeCell ref="A8:B8"/>
    <mergeCell ref="A9:B9"/>
    <mergeCell ref="A13:B13"/>
    <mergeCell ref="A12:B12"/>
    <mergeCell ref="B2:C2"/>
    <mergeCell ref="B3:C3"/>
    <mergeCell ref="C5:D5"/>
    <mergeCell ref="E5:F5"/>
    <mergeCell ref="G5:H5"/>
  </mergeCells>
  <conditionalFormatting sqref="C8:C12 E8:E12 G8:G12 I8:I12 K8:K12">
    <cfRule type="expression" dxfId="321" priority="45">
      <formula>C8&gt;$N8</formula>
    </cfRule>
  </conditionalFormatting>
  <conditionalFormatting sqref="C15">
    <cfRule type="containsText" dxfId="320" priority="37" operator="containsText" text="Pass">
      <formula>NOT(ISERROR(SEARCH("Pass",C15)))</formula>
    </cfRule>
    <cfRule type="containsText" dxfId="319" priority="39" operator="containsText" text="fail">
      <formula>NOT(ISERROR(SEARCH("fail",C15)))</formula>
    </cfRule>
  </conditionalFormatting>
  <conditionalFormatting sqref="E15">
    <cfRule type="containsText" dxfId="318" priority="35" operator="containsText" text="Pass">
      <formula>NOT(ISERROR(SEARCH("Pass",E15)))</formula>
    </cfRule>
    <cfRule type="containsText" dxfId="317" priority="36" operator="containsText" text="fail">
      <formula>NOT(ISERROR(SEARCH("fail",E15)))</formula>
    </cfRule>
  </conditionalFormatting>
  <conditionalFormatting sqref="G15">
    <cfRule type="containsText" dxfId="316" priority="33" operator="containsText" text="Pass">
      <formula>NOT(ISERROR(SEARCH("Pass",G15)))</formula>
    </cfRule>
    <cfRule type="containsText" dxfId="315" priority="34" operator="containsText" text="fail">
      <formula>NOT(ISERROR(SEARCH("fail",G15)))</formula>
    </cfRule>
  </conditionalFormatting>
  <conditionalFormatting sqref="I15">
    <cfRule type="containsText" dxfId="314" priority="31" operator="containsText" text="Pass">
      <formula>NOT(ISERROR(SEARCH("Pass",I15)))</formula>
    </cfRule>
    <cfRule type="containsText" dxfId="313" priority="32" operator="containsText" text="fail">
      <formula>NOT(ISERROR(SEARCH("fail",I15)))</formula>
    </cfRule>
  </conditionalFormatting>
  <conditionalFormatting sqref="K15">
    <cfRule type="containsText" dxfId="312" priority="29" operator="containsText" text="Pass">
      <formula>NOT(ISERROR(SEARCH("Pass",K15)))</formula>
    </cfRule>
    <cfRule type="containsText" dxfId="311" priority="30" operator="containsText" text="fail">
      <formula>NOT(ISERROR(SEARCH("fail",K15)))</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D40"/>
  <sheetViews>
    <sheetView view="pageLayout" zoomScale="55" zoomScaleNormal="85" zoomScalePageLayoutView="55" workbookViewId="0">
      <selection activeCell="AC26" sqref="AC26"/>
    </sheetView>
  </sheetViews>
  <sheetFormatPr defaultColWidth="9.1796875" defaultRowHeight="13" x14ac:dyDescent="0.3"/>
  <cols>
    <col min="1" max="1" width="27.26953125" style="16" customWidth="1"/>
    <col min="2" max="2" width="40.54296875" style="16" customWidth="1"/>
    <col min="3" max="3" width="15.7265625" style="16" customWidth="1"/>
    <col min="4" max="4" width="30.7265625" style="16" customWidth="1"/>
    <col min="5" max="5" width="15.7265625" style="16" hidden="1" customWidth="1"/>
    <col min="6" max="6" width="30.7265625" style="16" hidden="1" customWidth="1"/>
    <col min="7" max="7" width="15.7265625" style="16" hidden="1" customWidth="1"/>
    <col min="8" max="8" width="30.7265625" style="16" hidden="1" customWidth="1"/>
    <col min="9" max="9" width="15.7265625" style="16" hidden="1" customWidth="1"/>
    <col min="10" max="10" width="30.7265625" style="16" hidden="1" customWidth="1"/>
    <col min="11" max="11" width="15.7265625" style="16" hidden="1" customWidth="1"/>
    <col min="12" max="12" width="30.7265625" style="16" hidden="1"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7" width="6.26953125" style="16" customWidth="1"/>
    <col min="28" max="28" width="9.1796875" style="16"/>
    <col min="29" max="29" width="15" style="16" customWidth="1"/>
    <col min="30" max="30" width="48.7265625" style="16" customWidth="1"/>
    <col min="31" max="16384" width="9.1796875" style="16"/>
  </cols>
  <sheetData>
    <row r="2" spans="1:30" ht="18" x14ac:dyDescent="0.4">
      <c r="A2" s="71" t="s">
        <v>57</v>
      </c>
      <c r="B2" s="279" t="str">
        <f>Contents!B9</f>
        <v xml:space="preserve">Section 2 </v>
      </c>
      <c r="C2" s="291"/>
      <c r="D2" s="280"/>
      <c r="E2" s="59"/>
      <c r="F2" s="59"/>
      <c r="G2" s="59"/>
      <c r="H2" s="59"/>
      <c r="I2" s="59"/>
      <c r="J2" s="59"/>
      <c r="K2" s="59"/>
      <c r="L2" s="59"/>
      <c r="M2" s="59"/>
      <c r="N2" s="59"/>
      <c r="O2" s="59"/>
      <c r="P2" s="59"/>
      <c r="Q2" s="59"/>
      <c r="R2" s="59"/>
      <c r="S2" s="59"/>
      <c r="T2" s="59"/>
      <c r="U2" s="59"/>
      <c r="V2" s="59"/>
      <c r="W2" s="59"/>
      <c r="X2" s="59"/>
      <c r="Y2" s="59"/>
      <c r="Z2" s="59"/>
    </row>
    <row r="3" spans="1:30" ht="18" x14ac:dyDescent="0.4">
      <c r="A3" s="71" t="s">
        <v>40</v>
      </c>
      <c r="B3" s="279" t="str">
        <f>Contents!C9</f>
        <v>Financial Information</v>
      </c>
      <c r="C3" s="291"/>
      <c r="D3" s="280"/>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17" customFormat="1" ht="31" x14ac:dyDescent="0.25">
      <c r="A6" s="86" t="s">
        <v>60</v>
      </c>
      <c r="B6" s="114" t="str">
        <f>SCORE!C9</f>
        <v>PASS / FAIL</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0" s="17" customFormat="1" ht="28.5" customHeight="1" x14ac:dyDescent="0.25">
      <c r="A7" s="62" t="s">
        <v>63</v>
      </c>
      <c r="B7" s="63"/>
      <c r="C7" s="64"/>
      <c r="D7" s="65"/>
      <c r="E7" s="66"/>
      <c r="F7" s="65"/>
      <c r="G7" s="66"/>
      <c r="H7" s="65"/>
      <c r="I7" s="66"/>
      <c r="J7" s="65"/>
      <c r="K7" s="64"/>
      <c r="L7" s="65"/>
      <c r="M7" s="66"/>
      <c r="N7" s="65"/>
      <c r="O7" s="66"/>
      <c r="P7" s="65"/>
      <c r="Q7" s="66"/>
      <c r="R7" s="65"/>
      <c r="S7" s="66"/>
      <c r="T7" s="65"/>
      <c r="U7" s="66"/>
      <c r="V7" s="65"/>
      <c r="W7" s="66"/>
      <c r="X7" s="65"/>
      <c r="Y7" s="66"/>
      <c r="Z7" s="65"/>
      <c r="AD7" s="147"/>
    </row>
    <row r="8" spans="1:30" s="17" customFormat="1" ht="62" x14ac:dyDescent="0.25">
      <c r="A8" s="297" t="s">
        <v>222</v>
      </c>
      <c r="B8" s="286"/>
      <c r="C8" s="72">
        <v>3</v>
      </c>
      <c r="D8" s="67"/>
      <c r="E8" s="72">
        <v>3</v>
      </c>
      <c r="F8" s="67"/>
      <c r="G8" s="72">
        <v>3</v>
      </c>
      <c r="H8" s="67"/>
      <c r="I8" s="72">
        <v>3</v>
      </c>
      <c r="J8" s="67"/>
      <c r="K8" s="72">
        <v>3</v>
      </c>
      <c r="L8" s="67"/>
      <c r="M8" s="72">
        <v>3</v>
      </c>
      <c r="N8" s="67"/>
      <c r="O8" s="72">
        <v>3</v>
      </c>
      <c r="P8" s="67"/>
      <c r="Q8" s="72">
        <v>3</v>
      </c>
      <c r="R8" s="67"/>
      <c r="S8" s="72">
        <v>3</v>
      </c>
      <c r="T8" s="67"/>
      <c r="U8" s="72">
        <v>3</v>
      </c>
      <c r="V8" s="67"/>
      <c r="W8" s="72">
        <v>3</v>
      </c>
      <c r="X8" s="67"/>
      <c r="Y8" s="72">
        <v>3</v>
      </c>
      <c r="Z8" s="67"/>
      <c r="AB8" s="72">
        <v>3</v>
      </c>
      <c r="AC8" s="72">
        <v>20</v>
      </c>
      <c r="AD8" s="137" t="s">
        <v>260</v>
      </c>
    </row>
    <row r="9" spans="1:30" s="17" customFormat="1" ht="62" x14ac:dyDescent="0.25">
      <c r="A9" s="297" t="s">
        <v>259</v>
      </c>
      <c r="B9" s="286"/>
      <c r="C9" s="72">
        <v>3</v>
      </c>
      <c r="D9" s="67"/>
      <c r="E9" s="72">
        <v>3</v>
      </c>
      <c r="F9" s="67"/>
      <c r="G9" s="72">
        <v>3</v>
      </c>
      <c r="H9" s="67"/>
      <c r="I9" s="72">
        <v>3</v>
      </c>
      <c r="J9" s="67"/>
      <c r="K9" s="72">
        <v>3</v>
      </c>
      <c r="L9" s="67"/>
      <c r="M9" s="72">
        <v>3</v>
      </c>
      <c r="N9" s="67"/>
      <c r="O9" s="72">
        <v>3</v>
      </c>
      <c r="P9" s="67"/>
      <c r="Q9" s="72">
        <v>3</v>
      </c>
      <c r="R9" s="67"/>
      <c r="S9" s="72">
        <v>3</v>
      </c>
      <c r="T9" s="67"/>
      <c r="U9" s="72">
        <v>3</v>
      </c>
      <c r="V9" s="67"/>
      <c r="W9" s="72">
        <v>3</v>
      </c>
      <c r="X9" s="67"/>
      <c r="Y9" s="72">
        <v>3</v>
      </c>
      <c r="Z9" s="67"/>
      <c r="AB9" s="72">
        <v>3</v>
      </c>
      <c r="AC9" s="72">
        <v>20</v>
      </c>
      <c r="AD9" s="137" t="s">
        <v>260</v>
      </c>
    </row>
    <row r="10" spans="1:30" s="17" customFormat="1" ht="62" x14ac:dyDescent="0.25">
      <c r="A10" s="297" t="s">
        <v>244</v>
      </c>
      <c r="B10" s="286"/>
      <c r="C10" s="72">
        <v>3</v>
      </c>
      <c r="D10" s="67"/>
      <c r="E10" s="72">
        <v>3</v>
      </c>
      <c r="F10" s="67"/>
      <c r="G10" s="72">
        <v>3</v>
      </c>
      <c r="H10" s="67"/>
      <c r="I10" s="72">
        <v>3</v>
      </c>
      <c r="J10" s="67"/>
      <c r="K10" s="72">
        <v>3</v>
      </c>
      <c r="L10" s="67"/>
      <c r="M10" s="72">
        <v>3</v>
      </c>
      <c r="N10" s="67"/>
      <c r="O10" s="72">
        <v>3</v>
      </c>
      <c r="P10" s="67"/>
      <c r="Q10" s="72">
        <v>3</v>
      </c>
      <c r="R10" s="67"/>
      <c r="S10" s="72">
        <v>3</v>
      </c>
      <c r="T10" s="67"/>
      <c r="U10" s="72">
        <v>3</v>
      </c>
      <c r="V10" s="67"/>
      <c r="W10" s="72">
        <v>3</v>
      </c>
      <c r="X10" s="67"/>
      <c r="Y10" s="72">
        <v>3</v>
      </c>
      <c r="Z10" s="67"/>
      <c r="AB10" s="72">
        <v>3</v>
      </c>
      <c r="AC10" s="72">
        <v>30</v>
      </c>
      <c r="AD10" s="137" t="s">
        <v>246</v>
      </c>
    </row>
    <row r="11" spans="1:30" s="17" customFormat="1" ht="62" x14ac:dyDescent="0.25">
      <c r="A11" s="297" t="s">
        <v>245</v>
      </c>
      <c r="B11" s="286"/>
      <c r="C11" s="72">
        <v>3</v>
      </c>
      <c r="D11" s="67"/>
      <c r="E11" s="72">
        <v>3</v>
      </c>
      <c r="F11" s="67"/>
      <c r="G11" s="72">
        <v>3</v>
      </c>
      <c r="H11" s="67"/>
      <c r="I11" s="72">
        <v>3</v>
      </c>
      <c r="J11" s="67"/>
      <c r="K11" s="72">
        <v>3</v>
      </c>
      <c r="L11" s="67"/>
      <c r="M11" s="72">
        <v>3</v>
      </c>
      <c r="N11" s="67"/>
      <c r="O11" s="72">
        <v>3</v>
      </c>
      <c r="P11" s="67"/>
      <c r="Q11" s="72">
        <v>3</v>
      </c>
      <c r="R11" s="67"/>
      <c r="S11" s="72">
        <v>3</v>
      </c>
      <c r="T11" s="67"/>
      <c r="U11" s="72">
        <v>3</v>
      </c>
      <c r="V11" s="67"/>
      <c r="W11" s="72">
        <v>3</v>
      </c>
      <c r="X11" s="67"/>
      <c r="Y11" s="72">
        <v>3</v>
      </c>
      <c r="Z11" s="67"/>
      <c r="AB11" s="72">
        <v>3</v>
      </c>
      <c r="AC11" s="72">
        <v>30</v>
      </c>
      <c r="AD11" s="137" t="s">
        <v>247</v>
      </c>
    </row>
    <row r="12" spans="1:30" s="17" customFormat="1" ht="32.25" customHeight="1" x14ac:dyDescent="0.25">
      <c r="A12" s="128"/>
      <c r="B12" s="91"/>
      <c r="C12" s="72"/>
      <c r="D12" s="67"/>
      <c r="E12" s="72"/>
      <c r="F12" s="67"/>
      <c r="G12" s="72"/>
      <c r="H12" s="67"/>
      <c r="I12" s="72"/>
      <c r="J12" s="67"/>
      <c r="K12" s="72"/>
      <c r="L12" s="67"/>
      <c r="M12" s="72"/>
      <c r="N12" s="67"/>
      <c r="O12" s="72"/>
      <c r="P12" s="67"/>
      <c r="Q12" s="72"/>
      <c r="R12" s="67"/>
      <c r="S12" s="72"/>
      <c r="T12" s="67"/>
      <c r="U12" s="72"/>
      <c r="V12" s="67"/>
      <c r="W12" s="72"/>
      <c r="X12" s="67"/>
      <c r="Y12" s="72"/>
      <c r="Z12" s="67"/>
      <c r="AB12" s="72"/>
      <c r="AC12" s="72"/>
      <c r="AD12" s="137"/>
    </row>
    <row r="13" spans="1:30" s="17" customFormat="1" ht="31.5" customHeight="1" x14ac:dyDescent="0.25">
      <c r="A13" s="128"/>
      <c r="B13" s="91"/>
      <c r="C13" s="72"/>
      <c r="D13" s="67"/>
      <c r="E13" s="72"/>
      <c r="F13" s="67"/>
      <c r="G13" s="72"/>
      <c r="H13" s="67"/>
      <c r="I13" s="72"/>
      <c r="J13" s="67"/>
      <c r="K13" s="72"/>
      <c r="L13" s="67"/>
      <c r="M13" s="72"/>
      <c r="N13" s="67"/>
      <c r="O13" s="72"/>
      <c r="P13" s="67"/>
      <c r="Q13" s="72"/>
      <c r="R13" s="67"/>
      <c r="S13" s="72"/>
      <c r="T13" s="67"/>
      <c r="U13" s="72"/>
      <c r="V13" s="67"/>
      <c r="W13" s="72"/>
      <c r="X13" s="67"/>
      <c r="Y13" s="72"/>
      <c r="Z13" s="67"/>
      <c r="AB13" s="72"/>
      <c r="AC13" s="72"/>
      <c r="AD13" s="137"/>
    </row>
    <row r="14" spans="1:30" s="17" customFormat="1" ht="34.5" customHeight="1" x14ac:dyDescent="0.25">
      <c r="A14" s="128"/>
      <c r="B14" s="91"/>
      <c r="C14" s="72"/>
      <c r="D14" s="67"/>
      <c r="E14" s="72"/>
      <c r="F14" s="67"/>
      <c r="G14" s="72"/>
      <c r="H14" s="67"/>
      <c r="I14" s="72"/>
      <c r="J14" s="67"/>
      <c r="K14" s="72"/>
      <c r="L14" s="67"/>
      <c r="M14" s="72"/>
      <c r="N14" s="67"/>
      <c r="O14" s="72"/>
      <c r="P14" s="67"/>
      <c r="Q14" s="72"/>
      <c r="R14" s="67"/>
      <c r="S14" s="72"/>
      <c r="T14" s="67"/>
      <c r="U14" s="72"/>
      <c r="V14" s="67"/>
      <c r="W14" s="72"/>
      <c r="X14" s="67"/>
      <c r="Y14" s="72"/>
      <c r="Z14" s="67"/>
      <c r="AB14" s="72"/>
      <c r="AC14" s="72"/>
      <c r="AD14" s="137"/>
    </row>
    <row r="15" spans="1:30" s="17" customFormat="1" ht="36.75" customHeight="1" x14ac:dyDescent="0.25">
      <c r="A15" s="128"/>
      <c r="B15" s="85"/>
      <c r="C15" s="72"/>
      <c r="D15" s="67"/>
      <c r="E15" s="72"/>
      <c r="F15" s="67"/>
      <c r="G15" s="72"/>
      <c r="H15" s="67"/>
      <c r="I15" s="72"/>
      <c r="J15" s="67"/>
      <c r="K15" s="72"/>
      <c r="L15" s="67"/>
      <c r="M15" s="72"/>
      <c r="N15" s="67"/>
      <c r="O15" s="72"/>
      <c r="P15" s="67"/>
      <c r="Q15" s="72"/>
      <c r="R15" s="67"/>
      <c r="S15" s="72"/>
      <c r="T15" s="67"/>
      <c r="U15" s="72"/>
      <c r="V15" s="67"/>
      <c r="W15" s="72"/>
      <c r="X15" s="67"/>
      <c r="Y15" s="72"/>
      <c r="Z15" s="67"/>
      <c r="AB15" s="72"/>
      <c r="AC15" s="72"/>
      <c r="AD15" s="150"/>
    </row>
    <row r="16" spans="1:30" s="17" customFormat="1" ht="29.25" customHeight="1" x14ac:dyDescent="0.25">
      <c r="A16" s="298" t="s">
        <v>64</v>
      </c>
      <c r="B16" s="288"/>
      <c r="C16" s="93">
        <f>SUMPRODUCT(C8:C15,$AC8:$AC15)</f>
        <v>300</v>
      </c>
      <c r="D16" s="94"/>
      <c r="E16" s="93">
        <f>SUMPRODUCT(E8:E15,$AC8:$AC15)</f>
        <v>300</v>
      </c>
      <c r="F16" s="94"/>
      <c r="G16" s="93">
        <f>SUMPRODUCT(G8:G15,$AC8:$AC15)</f>
        <v>300</v>
      </c>
      <c r="H16" s="94"/>
      <c r="I16" s="93">
        <f>SUMPRODUCT(I8:I15,$AC8:$AC15)</f>
        <v>300</v>
      </c>
      <c r="J16" s="94"/>
      <c r="K16" s="93">
        <f>SUMPRODUCT(K8:K15,$AC8:$AC15)</f>
        <v>300</v>
      </c>
      <c r="L16" s="94"/>
      <c r="M16" s="93">
        <f>SUMPRODUCT(M8:M15,$AC8:$AC15)</f>
        <v>300</v>
      </c>
      <c r="N16" s="94"/>
      <c r="O16" s="93">
        <f>SUMPRODUCT(O8:O15,$AC8:$AC15)</f>
        <v>300</v>
      </c>
      <c r="P16" s="94"/>
      <c r="Q16" s="93">
        <f>SUMPRODUCT(Q8:Q15,$AC8:$AC15)</f>
        <v>300</v>
      </c>
      <c r="R16" s="94"/>
      <c r="S16" s="93">
        <f>SUMPRODUCT(S8:S15,$AC8:$AC15)</f>
        <v>300</v>
      </c>
      <c r="T16" s="94"/>
      <c r="U16" s="93">
        <f>SUMPRODUCT(U8:U15,$AC8:$AC15)</f>
        <v>300</v>
      </c>
      <c r="V16" s="94"/>
      <c r="W16" s="93">
        <f>SUMPRODUCT(W8:W15,$AC8:$AC15)</f>
        <v>300</v>
      </c>
      <c r="X16" s="94"/>
      <c r="Y16" s="93">
        <f>SUMPRODUCT(Y8:Y15,$AC8:$AC15)</f>
        <v>300</v>
      </c>
      <c r="Z16" s="94"/>
      <c r="AA16" s="100"/>
      <c r="AB16" s="74">
        <f>SUMPRODUCT(AB8:AB15,AC8:AC15)</f>
        <v>300</v>
      </c>
      <c r="AC16" s="74">
        <f>SUM(AC8:AC15)</f>
        <v>100</v>
      </c>
      <c r="AD16" s="142"/>
    </row>
    <row r="17" spans="1:27" s="17" customFormat="1" ht="29.25" customHeight="1" x14ac:dyDescent="0.25">
      <c r="A17" s="294" t="s">
        <v>107</v>
      </c>
      <c r="B17" s="290"/>
      <c r="C17" s="124">
        <f>C16/$AB$16*100</f>
        <v>100</v>
      </c>
      <c r="D17" s="96"/>
      <c r="E17" s="124">
        <f>E16/$AB$16*100</f>
        <v>100</v>
      </c>
      <c r="F17" s="96"/>
      <c r="G17" s="124">
        <f>G16/$AB$16*100</f>
        <v>100</v>
      </c>
      <c r="H17" s="96"/>
      <c r="I17" s="124">
        <f>I16/$AB$16*100</f>
        <v>100</v>
      </c>
      <c r="J17" s="96"/>
      <c r="K17" s="124">
        <f>K16/$AB$16*100</f>
        <v>100</v>
      </c>
      <c r="L17" s="96"/>
      <c r="M17" s="124">
        <f>M16/$AB$16*100</f>
        <v>100</v>
      </c>
      <c r="N17" s="96"/>
      <c r="O17" s="124">
        <f>O16/$AB$16*100</f>
        <v>100</v>
      </c>
      <c r="P17" s="96"/>
      <c r="Q17" s="124">
        <f>Q16/$AB$16*100</f>
        <v>100</v>
      </c>
      <c r="R17" s="96"/>
      <c r="S17" s="124">
        <f>S16/$AB$16*100</f>
        <v>100</v>
      </c>
      <c r="T17" s="96"/>
      <c r="U17" s="124">
        <f>U16/$AB$16*100</f>
        <v>100</v>
      </c>
      <c r="V17" s="96"/>
      <c r="W17" s="124">
        <f>W16/$AB$16*100</f>
        <v>100</v>
      </c>
      <c r="X17" s="96"/>
      <c r="Y17" s="124">
        <f>Y16/$AB$16*100</f>
        <v>100</v>
      </c>
      <c r="Z17" s="96"/>
      <c r="AA17" s="100"/>
    </row>
    <row r="18" spans="1:27" s="17" customFormat="1" ht="29.25" customHeight="1" x14ac:dyDescent="0.25">
      <c r="A18" s="295" t="s">
        <v>106</v>
      </c>
      <c r="B18" s="296"/>
      <c r="C18" s="69" t="str">
        <f>IF(C17&gt;59.99,"PASS","FAIL")</f>
        <v>PASS</v>
      </c>
      <c r="D18" s="69"/>
      <c r="E18" s="69" t="str">
        <f>IF(E17&gt;59.99,"PASS","FAIL")</f>
        <v>PASS</v>
      </c>
      <c r="F18" s="69"/>
      <c r="G18" s="69" t="str">
        <f>IF(G17&gt;59.99,"PASS","FAIL")</f>
        <v>PASS</v>
      </c>
      <c r="H18" s="69"/>
      <c r="I18" s="69" t="str">
        <f>IF(I17&gt;59.99,"PASS","FAIL")</f>
        <v>PASS</v>
      </c>
      <c r="J18" s="69"/>
      <c r="K18" s="69" t="str">
        <f>IF(K17&gt;59.99,"PASS","FAIL")</f>
        <v>PASS</v>
      </c>
      <c r="L18" s="69"/>
      <c r="M18" s="69" t="str">
        <f>IF(M17&gt;59.99,"PASS","FAIL")</f>
        <v>PASS</v>
      </c>
      <c r="N18" s="69"/>
      <c r="O18" s="69" t="str">
        <f>IF(O17&gt;59.99,"PASS","FAIL")</f>
        <v>PASS</v>
      </c>
      <c r="P18" s="69"/>
      <c r="Q18" s="69" t="str">
        <f>IF(Q17&gt;59.99,"PASS","FAIL")</f>
        <v>PASS</v>
      </c>
      <c r="R18" s="69"/>
      <c r="S18" s="69" t="str">
        <f>IF(S17&gt;59.99,"PASS","FAIL")</f>
        <v>PASS</v>
      </c>
      <c r="T18" s="69"/>
      <c r="U18" s="69" t="str">
        <f>IF(U17&gt;59.99,"PASS","FAIL")</f>
        <v>PASS</v>
      </c>
      <c r="V18" s="69"/>
      <c r="W18" s="69" t="str">
        <f>IF(W17&gt;59.99,"PASS","FAIL")</f>
        <v>PASS</v>
      </c>
      <c r="X18" s="69"/>
      <c r="Y18" s="69" t="str">
        <f>IF(Y17&gt;59.99,"PASS","FAIL")</f>
        <v>PASS</v>
      </c>
      <c r="Z18" s="69"/>
      <c r="AA18" s="100"/>
    </row>
    <row r="40" spans="5:5" x14ac:dyDescent="0.3">
      <c r="E40" s="183"/>
    </row>
  </sheetData>
  <mergeCells count="21">
    <mergeCell ref="Y5:Z5"/>
    <mergeCell ref="O5:P5"/>
    <mergeCell ref="Q5:R5"/>
    <mergeCell ref="S5:T5"/>
    <mergeCell ref="U5:V5"/>
    <mergeCell ref="W5:X5"/>
    <mergeCell ref="A17:B17"/>
    <mergeCell ref="A18:B18"/>
    <mergeCell ref="A8:B8"/>
    <mergeCell ref="A16:B16"/>
    <mergeCell ref="A9:B9"/>
    <mergeCell ref="A10:B10"/>
    <mergeCell ref="A11:B11"/>
    <mergeCell ref="B2:D2"/>
    <mergeCell ref="B3:D3"/>
    <mergeCell ref="I5:J5"/>
    <mergeCell ref="K5:L5"/>
    <mergeCell ref="M5:N5"/>
    <mergeCell ref="C5:D5"/>
    <mergeCell ref="E5:F5"/>
    <mergeCell ref="G5:H5"/>
  </mergeCells>
  <conditionalFormatting sqref="C9:C15">
    <cfRule type="expression" dxfId="310" priority="84">
      <formula>C9&gt;$AB9</formula>
    </cfRule>
  </conditionalFormatting>
  <conditionalFormatting sqref="C8">
    <cfRule type="expression" dxfId="309" priority="83">
      <formula>C8&gt;$AB8</formula>
    </cfRule>
  </conditionalFormatting>
  <conditionalFormatting sqref="S9:S15">
    <cfRule type="expression" dxfId="308" priority="24">
      <formula>S9&gt;$AB9</formula>
    </cfRule>
  </conditionalFormatting>
  <conditionalFormatting sqref="S8">
    <cfRule type="expression" dxfId="307" priority="23">
      <formula>S8&gt;$AB8</formula>
    </cfRule>
  </conditionalFormatting>
  <conditionalFormatting sqref="C18">
    <cfRule type="containsText" dxfId="306" priority="71" operator="containsText" text="Pass">
      <formula>NOT(ISERROR(SEARCH("Pass",C18)))</formula>
    </cfRule>
    <cfRule type="containsText" dxfId="305" priority="72" operator="containsText" text="fail">
      <formula>NOT(ISERROR(SEARCH("fail",C18)))</formula>
    </cfRule>
  </conditionalFormatting>
  <conditionalFormatting sqref="D18">
    <cfRule type="containsText" dxfId="304" priority="67" operator="containsText" text="Pass">
      <formula>NOT(ISERROR(SEARCH("Pass",D18)))</formula>
    </cfRule>
    <cfRule type="containsText" dxfId="303" priority="68" operator="containsText" text="fail">
      <formula>NOT(ISERROR(SEARCH("fail",D18)))</formula>
    </cfRule>
  </conditionalFormatting>
  <conditionalFormatting sqref="Z18">
    <cfRule type="containsText" dxfId="302" priority="1" operator="containsText" text="Pass">
      <formula>NOT(ISERROR(SEARCH("Pass",Z18)))</formula>
    </cfRule>
    <cfRule type="containsText" dxfId="301" priority="2" operator="containsText" text="fail">
      <formula>NOT(ISERROR(SEARCH("fail",Z18)))</formula>
    </cfRule>
  </conditionalFormatting>
  <conditionalFormatting sqref="E9:E15">
    <cfRule type="expression" dxfId="300" priority="66">
      <formula>E9&gt;$AB9</formula>
    </cfRule>
  </conditionalFormatting>
  <conditionalFormatting sqref="E8">
    <cfRule type="expression" dxfId="299" priority="65">
      <formula>E8&gt;$AB8</formula>
    </cfRule>
  </conditionalFormatting>
  <conditionalFormatting sqref="E18">
    <cfRule type="containsText" dxfId="298" priority="63" operator="containsText" text="Pass">
      <formula>NOT(ISERROR(SEARCH("Pass",E18)))</formula>
    </cfRule>
    <cfRule type="containsText" dxfId="297" priority="64" operator="containsText" text="fail">
      <formula>NOT(ISERROR(SEARCH("fail",E18)))</formula>
    </cfRule>
  </conditionalFormatting>
  <conditionalFormatting sqref="F18">
    <cfRule type="containsText" dxfId="296" priority="61" operator="containsText" text="Pass">
      <formula>NOT(ISERROR(SEARCH("Pass",F18)))</formula>
    </cfRule>
    <cfRule type="containsText" dxfId="295" priority="62" operator="containsText" text="fail">
      <formula>NOT(ISERROR(SEARCH("fail",F18)))</formula>
    </cfRule>
  </conditionalFormatting>
  <conditionalFormatting sqref="G9:G15">
    <cfRule type="expression" dxfId="294" priority="60">
      <formula>G9&gt;$AB9</formula>
    </cfRule>
  </conditionalFormatting>
  <conditionalFormatting sqref="G8">
    <cfRule type="expression" dxfId="293" priority="59">
      <formula>G8&gt;$AB8</formula>
    </cfRule>
  </conditionalFormatting>
  <conditionalFormatting sqref="G18">
    <cfRule type="containsText" dxfId="292" priority="57" operator="containsText" text="Pass">
      <formula>NOT(ISERROR(SEARCH("Pass",G18)))</formula>
    </cfRule>
    <cfRule type="containsText" dxfId="291" priority="58" operator="containsText" text="fail">
      <formula>NOT(ISERROR(SEARCH("fail",G18)))</formula>
    </cfRule>
  </conditionalFormatting>
  <conditionalFormatting sqref="H18">
    <cfRule type="containsText" dxfId="290" priority="55" operator="containsText" text="Pass">
      <formula>NOT(ISERROR(SEARCH("Pass",H18)))</formula>
    </cfRule>
    <cfRule type="containsText" dxfId="289" priority="56" operator="containsText" text="fail">
      <formula>NOT(ISERROR(SEARCH("fail",H18)))</formula>
    </cfRule>
  </conditionalFormatting>
  <conditionalFormatting sqref="I9:I15">
    <cfRule type="expression" dxfId="288" priority="54">
      <formula>I9&gt;$AB9</formula>
    </cfRule>
  </conditionalFormatting>
  <conditionalFormatting sqref="I8">
    <cfRule type="expression" dxfId="287" priority="53">
      <formula>I8&gt;$AB8</formula>
    </cfRule>
  </conditionalFormatting>
  <conditionalFormatting sqref="I18">
    <cfRule type="containsText" dxfId="286" priority="51" operator="containsText" text="Pass">
      <formula>NOT(ISERROR(SEARCH("Pass",I18)))</formula>
    </cfRule>
    <cfRule type="containsText" dxfId="285" priority="52" operator="containsText" text="fail">
      <formula>NOT(ISERROR(SEARCH("fail",I18)))</formula>
    </cfRule>
  </conditionalFormatting>
  <conditionalFormatting sqref="J18">
    <cfRule type="containsText" dxfId="284" priority="49" operator="containsText" text="Pass">
      <formula>NOT(ISERROR(SEARCH("Pass",J18)))</formula>
    </cfRule>
    <cfRule type="containsText" dxfId="283" priority="50" operator="containsText" text="fail">
      <formula>NOT(ISERROR(SEARCH("fail",J18)))</formula>
    </cfRule>
  </conditionalFormatting>
  <conditionalFormatting sqref="K9:K15">
    <cfRule type="expression" dxfId="282" priority="48">
      <formula>K9&gt;$AB9</formula>
    </cfRule>
  </conditionalFormatting>
  <conditionalFormatting sqref="K8">
    <cfRule type="expression" dxfId="281" priority="47">
      <formula>K8&gt;$AB8</formula>
    </cfRule>
  </conditionalFormatting>
  <conditionalFormatting sqref="K18">
    <cfRule type="containsText" dxfId="280" priority="45" operator="containsText" text="Pass">
      <formula>NOT(ISERROR(SEARCH("Pass",K18)))</formula>
    </cfRule>
    <cfRule type="containsText" dxfId="279" priority="46" operator="containsText" text="fail">
      <formula>NOT(ISERROR(SEARCH("fail",K18)))</formula>
    </cfRule>
  </conditionalFormatting>
  <conditionalFormatting sqref="L18">
    <cfRule type="containsText" dxfId="278" priority="43" operator="containsText" text="Pass">
      <formula>NOT(ISERROR(SEARCH("Pass",L18)))</formula>
    </cfRule>
    <cfRule type="containsText" dxfId="277" priority="44" operator="containsText" text="fail">
      <formula>NOT(ISERROR(SEARCH("fail",L18)))</formula>
    </cfRule>
  </conditionalFormatting>
  <conditionalFormatting sqref="M9:M15">
    <cfRule type="expression" dxfId="276" priority="42">
      <formula>M9&gt;$AB9</formula>
    </cfRule>
  </conditionalFormatting>
  <conditionalFormatting sqref="M8">
    <cfRule type="expression" dxfId="275" priority="41">
      <formula>M8&gt;$AB8</formula>
    </cfRule>
  </conditionalFormatting>
  <conditionalFormatting sqref="M18">
    <cfRule type="containsText" dxfId="274" priority="39" operator="containsText" text="Pass">
      <formula>NOT(ISERROR(SEARCH("Pass",M18)))</formula>
    </cfRule>
    <cfRule type="containsText" dxfId="273" priority="40" operator="containsText" text="fail">
      <formula>NOT(ISERROR(SEARCH("fail",M18)))</formula>
    </cfRule>
  </conditionalFormatting>
  <conditionalFormatting sqref="N18">
    <cfRule type="containsText" dxfId="272" priority="37" operator="containsText" text="Pass">
      <formula>NOT(ISERROR(SEARCH("Pass",N18)))</formula>
    </cfRule>
    <cfRule type="containsText" dxfId="271" priority="38" operator="containsText" text="fail">
      <formula>NOT(ISERROR(SEARCH("fail",N18)))</formula>
    </cfRule>
  </conditionalFormatting>
  <conditionalFormatting sqref="O9:O15">
    <cfRule type="expression" dxfId="270" priority="36">
      <formula>O9&gt;$AB9</formula>
    </cfRule>
  </conditionalFormatting>
  <conditionalFormatting sqref="O8">
    <cfRule type="expression" dxfId="269" priority="35">
      <formula>O8&gt;$AB8</formula>
    </cfRule>
  </conditionalFormatting>
  <conditionalFormatting sqref="O18">
    <cfRule type="containsText" dxfId="268" priority="33" operator="containsText" text="Pass">
      <formula>NOT(ISERROR(SEARCH("Pass",O18)))</formula>
    </cfRule>
    <cfRule type="containsText" dxfId="267" priority="34" operator="containsText" text="fail">
      <formula>NOT(ISERROR(SEARCH("fail",O18)))</formula>
    </cfRule>
  </conditionalFormatting>
  <conditionalFormatting sqref="P18">
    <cfRule type="containsText" dxfId="266" priority="31" operator="containsText" text="Pass">
      <formula>NOT(ISERROR(SEARCH("Pass",P18)))</formula>
    </cfRule>
    <cfRule type="containsText" dxfId="265" priority="32" operator="containsText" text="fail">
      <formula>NOT(ISERROR(SEARCH("fail",P18)))</formula>
    </cfRule>
  </conditionalFormatting>
  <conditionalFormatting sqref="Q9:Q15">
    <cfRule type="expression" dxfId="264" priority="30">
      <formula>Q9&gt;$AB9</formula>
    </cfRule>
  </conditionalFormatting>
  <conditionalFormatting sqref="Q8">
    <cfRule type="expression" dxfId="263" priority="29">
      <formula>Q8&gt;$AB8</formula>
    </cfRule>
  </conditionalFormatting>
  <conditionalFormatting sqref="Q18">
    <cfRule type="containsText" dxfId="262" priority="27" operator="containsText" text="Pass">
      <formula>NOT(ISERROR(SEARCH("Pass",Q18)))</formula>
    </cfRule>
    <cfRule type="containsText" dxfId="261" priority="28" operator="containsText" text="fail">
      <formula>NOT(ISERROR(SEARCH("fail",Q18)))</formula>
    </cfRule>
  </conditionalFormatting>
  <conditionalFormatting sqref="R18">
    <cfRule type="containsText" dxfId="260" priority="25" operator="containsText" text="Pass">
      <formula>NOT(ISERROR(SEARCH("Pass",R18)))</formula>
    </cfRule>
    <cfRule type="containsText" dxfId="259" priority="26" operator="containsText" text="fail">
      <formula>NOT(ISERROR(SEARCH("fail",R18)))</formula>
    </cfRule>
  </conditionalFormatting>
  <conditionalFormatting sqref="S18">
    <cfRule type="containsText" dxfId="258" priority="21" operator="containsText" text="Pass">
      <formula>NOT(ISERROR(SEARCH("Pass",S18)))</formula>
    </cfRule>
    <cfRule type="containsText" dxfId="257" priority="22" operator="containsText" text="fail">
      <formula>NOT(ISERROR(SEARCH("fail",S18)))</formula>
    </cfRule>
  </conditionalFormatting>
  <conditionalFormatting sqref="T18">
    <cfRule type="containsText" dxfId="256" priority="19" operator="containsText" text="Pass">
      <formula>NOT(ISERROR(SEARCH("Pass",T18)))</formula>
    </cfRule>
    <cfRule type="containsText" dxfId="255" priority="20" operator="containsText" text="fail">
      <formula>NOT(ISERROR(SEARCH("fail",T18)))</formula>
    </cfRule>
  </conditionalFormatting>
  <conditionalFormatting sqref="U9:U15">
    <cfRule type="expression" dxfId="254" priority="18">
      <formula>U9&gt;$AB9</formula>
    </cfRule>
  </conditionalFormatting>
  <conditionalFormatting sqref="U8">
    <cfRule type="expression" dxfId="253" priority="17">
      <formula>U8&gt;$AB8</formula>
    </cfRule>
  </conditionalFormatting>
  <conditionalFormatting sqref="U18">
    <cfRule type="containsText" dxfId="252" priority="15" operator="containsText" text="Pass">
      <formula>NOT(ISERROR(SEARCH("Pass",U18)))</formula>
    </cfRule>
    <cfRule type="containsText" dxfId="251" priority="16" operator="containsText" text="fail">
      <formula>NOT(ISERROR(SEARCH("fail",U18)))</formula>
    </cfRule>
  </conditionalFormatting>
  <conditionalFormatting sqref="V18">
    <cfRule type="containsText" dxfId="250" priority="13" operator="containsText" text="Pass">
      <formula>NOT(ISERROR(SEARCH("Pass",V18)))</formula>
    </cfRule>
    <cfRule type="containsText" dxfId="249" priority="14" operator="containsText" text="fail">
      <formula>NOT(ISERROR(SEARCH("fail",V18)))</formula>
    </cfRule>
  </conditionalFormatting>
  <conditionalFormatting sqref="W9:W15">
    <cfRule type="expression" dxfId="248" priority="12">
      <formula>W9&gt;$AB9</formula>
    </cfRule>
  </conditionalFormatting>
  <conditionalFormatting sqref="W8">
    <cfRule type="expression" dxfId="247" priority="11">
      <formula>W8&gt;$AB8</formula>
    </cfRule>
  </conditionalFormatting>
  <conditionalFormatting sqref="W18">
    <cfRule type="containsText" dxfId="246" priority="9" operator="containsText" text="Pass">
      <formula>NOT(ISERROR(SEARCH("Pass",W18)))</formula>
    </cfRule>
    <cfRule type="containsText" dxfId="245" priority="10" operator="containsText" text="fail">
      <formula>NOT(ISERROR(SEARCH("fail",W18)))</formula>
    </cfRule>
  </conditionalFormatting>
  <conditionalFormatting sqref="X18">
    <cfRule type="containsText" dxfId="244" priority="7" operator="containsText" text="Pass">
      <formula>NOT(ISERROR(SEARCH("Pass",X18)))</formula>
    </cfRule>
    <cfRule type="containsText" dxfId="243" priority="8" operator="containsText" text="fail">
      <formula>NOT(ISERROR(SEARCH("fail",X18)))</formula>
    </cfRule>
  </conditionalFormatting>
  <conditionalFormatting sqref="Y9:Y15">
    <cfRule type="expression" dxfId="242" priority="6">
      <formula>Y9&gt;$AB9</formula>
    </cfRule>
  </conditionalFormatting>
  <conditionalFormatting sqref="Y8">
    <cfRule type="expression" dxfId="241" priority="5">
      <formula>Y8&gt;$AB8</formula>
    </cfRule>
  </conditionalFormatting>
  <conditionalFormatting sqref="Y18">
    <cfRule type="containsText" dxfId="240" priority="3" operator="containsText" text="Pass">
      <formula>NOT(ISERROR(SEARCH("Pass",Y18)))</formula>
    </cfRule>
    <cfRule type="containsText" dxfId="239" priority="4" operator="containsText" text="fail">
      <formula>NOT(ISERROR(SEARCH("fail",Y18)))</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M40"/>
  <sheetViews>
    <sheetView view="pageLayout" topLeftCell="H1" zoomScale="70" zoomScaleNormal="55" zoomScaleSheetLayoutView="40" zoomScalePageLayoutView="70" workbookViewId="0">
      <selection activeCell="I8" sqref="I8"/>
    </sheetView>
  </sheetViews>
  <sheetFormatPr defaultColWidth="9.1796875" defaultRowHeight="13" x14ac:dyDescent="0.3"/>
  <cols>
    <col min="1" max="1" width="27.26953125" style="16" customWidth="1"/>
    <col min="2" max="2" width="39.1796875" style="16" customWidth="1"/>
    <col min="3" max="3" width="15.7265625" style="16" customWidth="1"/>
    <col min="4" max="4" width="30.7265625" style="16" customWidth="1"/>
    <col min="5" max="5" width="15.7265625" style="16" customWidth="1"/>
    <col min="6" max="6" width="30.7265625" style="16" customWidth="1"/>
    <col min="7" max="7" width="15.7265625" style="16" customWidth="1"/>
    <col min="8" max="8" width="30.7265625" style="16" customWidth="1"/>
    <col min="9" max="9" width="15.7265625" style="16" customWidth="1"/>
    <col min="10" max="10" width="30.7265625" style="16" customWidth="1"/>
    <col min="11" max="11" width="15.7265625" style="16" customWidth="1"/>
    <col min="12" max="12" width="30.7265625" style="16"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7" width="9.1796875" style="16"/>
    <col min="28" max="28" width="10.453125" style="16" bestFit="1" customWidth="1"/>
    <col min="29" max="29" width="14.81640625" style="16" customWidth="1"/>
    <col min="30" max="30" width="59.7265625" style="16" customWidth="1"/>
    <col min="31" max="39" width="15.7265625" style="16" customWidth="1"/>
    <col min="40" max="16384" width="9.1796875" style="16"/>
  </cols>
  <sheetData>
    <row r="2" spans="1:39" ht="18" x14ac:dyDescent="0.4">
      <c r="A2" s="71" t="s">
        <v>57</v>
      </c>
      <c r="B2" s="279" t="str">
        <f>Contents!B10</f>
        <v>Section 3</v>
      </c>
      <c r="C2" s="280"/>
      <c r="D2" s="59"/>
      <c r="E2" s="59"/>
      <c r="F2" s="59"/>
      <c r="G2" s="59"/>
      <c r="H2" s="59"/>
      <c r="I2" s="59"/>
      <c r="J2" s="59"/>
      <c r="K2" s="59"/>
      <c r="L2" s="59"/>
      <c r="M2" s="59"/>
      <c r="N2" s="59"/>
      <c r="O2" s="59"/>
      <c r="P2" s="59"/>
      <c r="Q2" s="59"/>
      <c r="R2" s="59"/>
      <c r="S2" s="59"/>
      <c r="T2" s="59"/>
      <c r="U2" s="59"/>
      <c r="V2" s="59"/>
      <c r="W2" s="59"/>
      <c r="X2" s="59"/>
      <c r="Y2" s="59"/>
      <c r="Z2" s="59"/>
    </row>
    <row r="3" spans="1:39" ht="18" x14ac:dyDescent="0.4">
      <c r="A3" s="71" t="s">
        <v>40</v>
      </c>
      <c r="B3" s="279" t="str">
        <f>Contents!C10</f>
        <v>Organization Charts and Key Personnel</v>
      </c>
      <c r="C3" s="280"/>
      <c r="D3" s="59"/>
      <c r="E3" s="59"/>
      <c r="F3" s="59"/>
      <c r="G3" s="59"/>
      <c r="H3" s="59"/>
      <c r="I3" s="59"/>
      <c r="J3" s="59"/>
      <c r="K3" s="59"/>
      <c r="L3" s="59"/>
      <c r="M3" s="59"/>
      <c r="N3" s="59"/>
      <c r="O3" s="59"/>
      <c r="P3" s="59"/>
      <c r="Q3" s="59"/>
      <c r="R3" s="59"/>
      <c r="S3" s="59"/>
      <c r="T3" s="59"/>
      <c r="U3" s="59"/>
      <c r="V3" s="59"/>
      <c r="W3" s="59"/>
      <c r="X3" s="59"/>
      <c r="Y3" s="59"/>
      <c r="Z3" s="59"/>
    </row>
    <row r="4" spans="1:39"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9"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9" s="17" customFormat="1" ht="31" x14ac:dyDescent="0.25">
      <c r="A6" s="86" t="s">
        <v>60</v>
      </c>
      <c r="B6" s="114">
        <f>SCORE!C10</f>
        <v>10</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c r="AE6" s="300" t="s">
        <v>175</v>
      </c>
      <c r="AF6" s="301"/>
      <c r="AG6" s="301"/>
      <c r="AH6" s="301"/>
      <c r="AI6" s="301"/>
      <c r="AJ6" s="301"/>
      <c r="AK6" s="301"/>
      <c r="AL6" s="301"/>
      <c r="AM6" s="302"/>
    </row>
    <row r="7" spans="1:39" s="17" customFormat="1" ht="28.5" customHeight="1" x14ac:dyDescent="0.25">
      <c r="A7" s="62" t="s">
        <v>63</v>
      </c>
      <c r="B7" s="63"/>
      <c r="C7" s="64"/>
      <c r="D7" s="65"/>
      <c r="E7" s="66"/>
      <c r="F7" s="65"/>
      <c r="G7" s="66"/>
      <c r="H7" s="65"/>
      <c r="I7" s="66"/>
      <c r="J7" s="65"/>
      <c r="K7" s="64"/>
      <c r="L7" s="65"/>
      <c r="M7" s="66"/>
      <c r="N7" s="65"/>
      <c r="O7" s="66"/>
      <c r="P7" s="65"/>
      <c r="Q7" s="66"/>
      <c r="R7" s="65"/>
      <c r="S7" s="66"/>
      <c r="T7" s="65"/>
      <c r="U7" s="66"/>
      <c r="V7" s="65"/>
      <c r="W7" s="66"/>
      <c r="X7" s="65"/>
      <c r="Y7" s="66"/>
      <c r="Z7" s="65"/>
      <c r="AB7" s="66"/>
      <c r="AC7" s="64"/>
      <c r="AD7" s="140"/>
    </row>
    <row r="8" spans="1:39" s="17" customFormat="1" ht="217" x14ac:dyDescent="0.25">
      <c r="A8" s="297" t="s">
        <v>219</v>
      </c>
      <c r="B8" s="286"/>
      <c r="C8" s="72">
        <v>5</v>
      </c>
      <c r="D8" s="67"/>
      <c r="E8" s="72">
        <v>5</v>
      </c>
      <c r="F8" s="67"/>
      <c r="G8" s="72">
        <v>5</v>
      </c>
      <c r="H8" s="67"/>
      <c r="I8" s="72">
        <v>5</v>
      </c>
      <c r="J8" s="67"/>
      <c r="K8" s="72">
        <v>5</v>
      </c>
      <c r="L8" s="67"/>
      <c r="M8" s="72">
        <v>5</v>
      </c>
      <c r="N8" s="67"/>
      <c r="O8" s="72">
        <v>5</v>
      </c>
      <c r="P8" s="67"/>
      <c r="Q8" s="72">
        <v>5</v>
      </c>
      <c r="R8" s="67"/>
      <c r="S8" s="72">
        <v>5</v>
      </c>
      <c r="T8" s="67"/>
      <c r="U8" s="72">
        <v>5</v>
      </c>
      <c r="V8" s="67"/>
      <c r="W8" s="72">
        <v>5</v>
      </c>
      <c r="X8" s="67"/>
      <c r="Y8" s="72">
        <v>5</v>
      </c>
      <c r="Z8" s="67"/>
      <c r="AB8" s="72">
        <v>5</v>
      </c>
      <c r="AC8" s="72">
        <v>5</v>
      </c>
      <c r="AD8" s="137" t="s">
        <v>97</v>
      </c>
      <c r="AE8" s="143" t="s">
        <v>87</v>
      </c>
      <c r="AF8" s="87" t="s">
        <v>79</v>
      </c>
      <c r="AG8" s="87" t="s">
        <v>80</v>
      </c>
      <c r="AH8" s="87" t="s">
        <v>81</v>
      </c>
      <c r="AI8" s="87" t="s">
        <v>82</v>
      </c>
      <c r="AJ8" s="87" t="s">
        <v>83</v>
      </c>
      <c r="AK8" s="87" t="s">
        <v>84</v>
      </c>
      <c r="AL8" s="87" t="s">
        <v>85</v>
      </c>
      <c r="AM8" s="87" t="s">
        <v>86</v>
      </c>
    </row>
    <row r="9" spans="1:39" s="17" customFormat="1" ht="94.5" customHeight="1" x14ac:dyDescent="0.25">
      <c r="A9" s="297" t="s">
        <v>220</v>
      </c>
      <c r="B9" s="303"/>
      <c r="C9" s="72"/>
      <c r="D9" s="67"/>
      <c r="E9" s="72"/>
      <c r="F9" s="67"/>
      <c r="G9" s="72"/>
      <c r="H9" s="67"/>
      <c r="I9" s="72"/>
      <c r="J9" s="67"/>
      <c r="K9" s="72"/>
      <c r="L9" s="67"/>
      <c r="M9" s="72"/>
      <c r="N9" s="67"/>
      <c r="O9" s="72"/>
      <c r="P9" s="67"/>
      <c r="Q9" s="72"/>
      <c r="R9" s="67"/>
      <c r="S9" s="72"/>
      <c r="T9" s="67"/>
      <c r="U9" s="72"/>
      <c r="V9" s="67"/>
      <c r="W9" s="72"/>
      <c r="X9" s="67"/>
      <c r="Y9" s="72"/>
      <c r="Z9" s="67"/>
      <c r="AB9" s="72"/>
      <c r="AC9" s="72"/>
      <c r="AD9" s="146"/>
      <c r="AE9" s="146"/>
      <c r="AF9" s="147"/>
      <c r="AG9" s="147"/>
      <c r="AH9" s="147"/>
      <c r="AI9" s="147"/>
      <c r="AJ9" s="147"/>
      <c r="AK9" s="147"/>
      <c r="AL9" s="147"/>
      <c r="AM9" s="148"/>
    </row>
    <row r="10" spans="1:39" s="17" customFormat="1" ht="94.5" customHeight="1" x14ac:dyDescent="0.25">
      <c r="A10" s="112"/>
      <c r="B10" s="92" t="s">
        <v>217</v>
      </c>
      <c r="C10" s="72">
        <v>13</v>
      </c>
      <c r="D10" s="67"/>
      <c r="E10" s="72">
        <v>13</v>
      </c>
      <c r="F10" s="67"/>
      <c r="G10" s="72">
        <v>13</v>
      </c>
      <c r="H10" s="67"/>
      <c r="I10" s="72">
        <v>13</v>
      </c>
      <c r="J10" s="67"/>
      <c r="K10" s="72">
        <v>13</v>
      </c>
      <c r="L10" s="67"/>
      <c r="M10" s="72">
        <v>13</v>
      </c>
      <c r="N10" s="67"/>
      <c r="O10" s="72">
        <v>13</v>
      </c>
      <c r="P10" s="67"/>
      <c r="Q10" s="72">
        <v>13</v>
      </c>
      <c r="R10" s="67"/>
      <c r="S10" s="72">
        <v>13</v>
      </c>
      <c r="T10" s="67"/>
      <c r="U10" s="72">
        <v>13</v>
      </c>
      <c r="V10" s="67"/>
      <c r="W10" s="72">
        <v>13</v>
      </c>
      <c r="X10" s="67"/>
      <c r="Y10" s="72">
        <v>13</v>
      </c>
      <c r="Z10" s="67"/>
      <c r="AB10" s="72">
        <v>13</v>
      </c>
      <c r="AC10" s="72">
        <v>10</v>
      </c>
      <c r="AD10" s="166" t="s">
        <v>89</v>
      </c>
      <c r="AE10" s="144"/>
      <c r="AF10" s="72"/>
      <c r="AG10" s="72"/>
      <c r="AH10" s="72"/>
      <c r="AI10" s="72"/>
      <c r="AJ10" s="72"/>
      <c r="AK10" s="72"/>
      <c r="AL10" s="72"/>
      <c r="AM10" s="72"/>
    </row>
    <row r="11" spans="1:39" s="17" customFormat="1" ht="94.5" customHeight="1" x14ac:dyDescent="0.25">
      <c r="A11" s="112"/>
      <c r="B11" s="92" t="s">
        <v>170</v>
      </c>
      <c r="C11" s="72">
        <v>13</v>
      </c>
      <c r="D11" s="67"/>
      <c r="E11" s="72">
        <v>13</v>
      </c>
      <c r="F11" s="67"/>
      <c r="G11" s="72">
        <v>13</v>
      </c>
      <c r="H11" s="67"/>
      <c r="I11" s="72">
        <v>13</v>
      </c>
      <c r="J11" s="67"/>
      <c r="K11" s="72">
        <v>13</v>
      </c>
      <c r="L11" s="67"/>
      <c r="M11" s="72">
        <v>13</v>
      </c>
      <c r="N11" s="67"/>
      <c r="O11" s="72">
        <v>13</v>
      </c>
      <c r="P11" s="67"/>
      <c r="Q11" s="72">
        <v>13</v>
      </c>
      <c r="R11" s="67"/>
      <c r="S11" s="72">
        <v>13</v>
      </c>
      <c r="T11" s="67"/>
      <c r="U11" s="72">
        <v>13</v>
      </c>
      <c r="V11" s="67"/>
      <c r="W11" s="72">
        <v>13</v>
      </c>
      <c r="X11" s="67"/>
      <c r="Y11" s="72">
        <v>13</v>
      </c>
      <c r="Z11" s="67"/>
      <c r="AB11" s="72">
        <v>13</v>
      </c>
      <c r="AC11" s="72">
        <v>10</v>
      </c>
      <c r="AD11" s="166" t="s">
        <v>89</v>
      </c>
      <c r="AE11" s="144"/>
      <c r="AF11" s="72"/>
      <c r="AG11" s="72"/>
      <c r="AH11" s="72"/>
      <c r="AI11" s="72"/>
      <c r="AJ11" s="72"/>
      <c r="AK11" s="72"/>
      <c r="AL11" s="72"/>
      <c r="AM11" s="72"/>
    </row>
    <row r="12" spans="1:39" s="17" customFormat="1" ht="94.5" customHeight="1" x14ac:dyDescent="0.25">
      <c r="A12" s="112"/>
      <c r="B12" s="92" t="s">
        <v>169</v>
      </c>
      <c r="C12" s="72">
        <v>13</v>
      </c>
      <c r="D12" s="67"/>
      <c r="E12" s="72">
        <v>13</v>
      </c>
      <c r="F12" s="67"/>
      <c r="G12" s="72">
        <v>13</v>
      </c>
      <c r="H12" s="67"/>
      <c r="I12" s="72">
        <v>13</v>
      </c>
      <c r="J12" s="67"/>
      <c r="K12" s="72">
        <v>13</v>
      </c>
      <c r="L12" s="67"/>
      <c r="M12" s="72">
        <v>13</v>
      </c>
      <c r="N12" s="67"/>
      <c r="O12" s="72">
        <v>13</v>
      </c>
      <c r="P12" s="67"/>
      <c r="Q12" s="72">
        <v>13</v>
      </c>
      <c r="R12" s="67"/>
      <c r="S12" s="72">
        <v>13</v>
      </c>
      <c r="T12" s="67"/>
      <c r="U12" s="72">
        <v>13</v>
      </c>
      <c r="V12" s="67"/>
      <c r="W12" s="72">
        <v>13</v>
      </c>
      <c r="X12" s="67"/>
      <c r="Y12" s="72">
        <v>13</v>
      </c>
      <c r="Z12" s="67"/>
      <c r="AB12" s="72">
        <v>13</v>
      </c>
      <c r="AC12" s="72">
        <v>10</v>
      </c>
      <c r="AD12" s="166" t="s">
        <v>89</v>
      </c>
      <c r="AE12" s="144"/>
      <c r="AF12" s="72"/>
      <c r="AG12" s="72"/>
      <c r="AH12" s="72"/>
      <c r="AI12" s="72"/>
      <c r="AJ12" s="72"/>
      <c r="AK12" s="72"/>
      <c r="AL12" s="72"/>
      <c r="AM12" s="72"/>
    </row>
    <row r="13" spans="1:39" s="17" customFormat="1" ht="94.5" customHeight="1" x14ac:dyDescent="0.25">
      <c r="A13" s="112"/>
      <c r="B13" s="92" t="s">
        <v>171</v>
      </c>
      <c r="C13" s="72">
        <v>13</v>
      </c>
      <c r="D13" s="67"/>
      <c r="E13" s="72">
        <v>13</v>
      </c>
      <c r="F13" s="67"/>
      <c r="G13" s="72">
        <v>13</v>
      </c>
      <c r="H13" s="67"/>
      <c r="I13" s="72">
        <v>13</v>
      </c>
      <c r="J13" s="67"/>
      <c r="K13" s="72">
        <v>13</v>
      </c>
      <c r="L13" s="67"/>
      <c r="M13" s="72">
        <v>13</v>
      </c>
      <c r="N13" s="67"/>
      <c r="O13" s="72">
        <v>13</v>
      </c>
      <c r="P13" s="67"/>
      <c r="Q13" s="72">
        <v>13</v>
      </c>
      <c r="R13" s="67"/>
      <c r="S13" s="72">
        <v>13</v>
      </c>
      <c r="T13" s="67"/>
      <c r="U13" s="72">
        <v>13</v>
      </c>
      <c r="V13" s="67"/>
      <c r="W13" s="72">
        <v>13</v>
      </c>
      <c r="X13" s="67"/>
      <c r="Y13" s="72">
        <v>13</v>
      </c>
      <c r="Z13" s="67"/>
      <c r="AB13" s="72">
        <v>13</v>
      </c>
      <c r="AC13" s="72">
        <v>10</v>
      </c>
      <c r="AD13" s="166" t="s">
        <v>89</v>
      </c>
      <c r="AE13" s="144"/>
      <c r="AF13" s="72"/>
      <c r="AG13" s="72"/>
      <c r="AH13" s="72"/>
      <c r="AI13" s="72"/>
      <c r="AJ13" s="72"/>
      <c r="AK13" s="72"/>
      <c r="AL13" s="72"/>
      <c r="AM13" s="72"/>
    </row>
    <row r="14" spans="1:39" s="17" customFormat="1" ht="94.5" customHeight="1" x14ac:dyDescent="0.25">
      <c r="A14" s="112"/>
      <c r="B14" s="92" t="s">
        <v>172</v>
      </c>
      <c r="C14" s="72">
        <v>13</v>
      </c>
      <c r="D14" s="67"/>
      <c r="E14" s="72">
        <v>13</v>
      </c>
      <c r="F14" s="67"/>
      <c r="G14" s="72">
        <v>13</v>
      </c>
      <c r="H14" s="67"/>
      <c r="I14" s="72">
        <v>13</v>
      </c>
      <c r="J14" s="67"/>
      <c r="K14" s="72">
        <v>13</v>
      </c>
      <c r="L14" s="67"/>
      <c r="M14" s="72">
        <v>13</v>
      </c>
      <c r="N14" s="67"/>
      <c r="O14" s="72">
        <v>13</v>
      </c>
      <c r="P14" s="67"/>
      <c r="Q14" s="72">
        <v>13</v>
      </c>
      <c r="R14" s="67"/>
      <c r="S14" s="72">
        <v>13</v>
      </c>
      <c r="T14" s="67"/>
      <c r="U14" s="72">
        <v>13</v>
      </c>
      <c r="V14" s="67"/>
      <c r="W14" s="72">
        <v>13</v>
      </c>
      <c r="X14" s="67"/>
      <c r="Y14" s="72">
        <v>13</v>
      </c>
      <c r="Z14" s="67"/>
      <c r="AB14" s="72">
        <v>13</v>
      </c>
      <c r="AC14" s="72">
        <v>10</v>
      </c>
      <c r="AD14" s="166" t="s">
        <v>89</v>
      </c>
      <c r="AE14" s="144"/>
      <c r="AF14" s="72"/>
      <c r="AG14" s="72"/>
      <c r="AH14" s="72"/>
      <c r="AI14" s="72"/>
      <c r="AJ14" s="72"/>
      <c r="AK14" s="72"/>
      <c r="AL14" s="72"/>
      <c r="AM14" s="72"/>
    </row>
    <row r="15" spans="1:39" s="17" customFormat="1" ht="94.5" customHeight="1" x14ac:dyDescent="0.25">
      <c r="A15" s="112"/>
      <c r="B15" s="92" t="s">
        <v>218</v>
      </c>
      <c r="C15" s="72">
        <v>13</v>
      </c>
      <c r="D15" s="67"/>
      <c r="E15" s="72">
        <v>13</v>
      </c>
      <c r="F15" s="67"/>
      <c r="G15" s="72">
        <v>13</v>
      </c>
      <c r="H15" s="67"/>
      <c r="I15" s="72">
        <v>13</v>
      </c>
      <c r="J15" s="67"/>
      <c r="K15" s="72">
        <v>13</v>
      </c>
      <c r="L15" s="67"/>
      <c r="M15" s="72">
        <v>13</v>
      </c>
      <c r="N15" s="67"/>
      <c r="O15" s="72">
        <v>13</v>
      </c>
      <c r="P15" s="67"/>
      <c r="Q15" s="72">
        <v>13</v>
      </c>
      <c r="R15" s="67"/>
      <c r="S15" s="72">
        <v>13</v>
      </c>
      <c r="T15" s="67"/>
      <c r="U15" s="72">
        <v>13</v>
      </c>
      <c r="V15" s="67"/>
      <c r="W15" s="72">
        <v>13</v>
      </c>
      <c r="X15" s="67"/>
      <c r="Y15" s="72">
        <v>13</v>
      </c>
      <c r="Z15" s="67"/>
      <c r="AB15" s="72">
        <v>13</v>
      </c>
      <c r="AC15" s="72">
        <v>10</v>
      </c>
      <c r="AD15" s="166" t="s">
        <v>89</v>
      </c>
      <c r="AE15" s="144"/>
      <c r="AF15" s="72"/>
      <c r="AG15" s="72"/>
      <c r="AH15" s="72"/>
      <c r="AI15" s="72"/>
      <c r="AJ15" s="72"/>
      <c r="AK15" s="72"/>
      <c r="AL15" s="72"/>
      <c r="AM15" s="72"/>
    </row>
    <row r="16" spans="1:39" s="17" customFormat="1" ht="94.5" customHeight="1" x14ac:dyDescent="0.25">
      <c r="A16" s="112"/>
      <c r="B16" s="92" t="s">
        <v>78</v>
      </c>
      <c r="C16" s="72">
        <v>13</v>
      </c>
      <c r="D16" s="67"/>
      <c r="E16" s="72">
        <v>13</v>
      </c>
      <c r="F16" s="67"/>
      <c r="G16" s="72">
        <v>13</v>
      </c>
      <c r="H16" s="67"/>
      <c r="I16" s="72">
        <v>13</v>
      </c>
      <c r="J16" s="67"/>
      <c r="K16" s="72">
        <v>13</v>
      </c>
      <c r="L16" s="67"/>
      <c r="M16" s="72">
        <v>13</v>
      </c>
      <c r="N16" s="67"/>
      <c r="O16" s="72">
        <v>13</v>
      </c>
      <c r="P16" s="67"/>
      <c r="Q16" s="72">
        <v>13</v>
      </c>
      <c r="R16" s="67"/>
      <c r="S16" s="72">
        <v>13</v>
      </c>
      <c r="T16" s="67"/>
      <c r="U16" s="72">
        <v>13</v>
      </c>
      <c r="V16" s="67"/>
      <c r="W16" s="72">
        <v>13</v>
      </c>
      <c r="X16" s="67"/>
      <c r="Y16" s="72">
        <v>13</v>
      </c>
      <c r="Z16" s="67"/>
      <c r="AB16" s="72">
        <v>13</v>
      </c>
      <c r="AC16" s="72">
        <v>5</v>
      </c>
      <c r="AD16" s="166" t="s">
        <v>89</v>
      </c>
      <c r="AE16" s="144"/>
      <c r="AF16" s="72"/>
      <c r="AG16" s="72"/>
      <c r="AH16" s="72"/>
      <c r="AI16" s="72"/>
      <c r="AJ16" s="72"/>
      <c r="AK16" s="72"/>
      <c r="AL16" s="72"/>
      <c r="AM16" s="72"/>
    </row>
    <row r="17" spans="1:39" s="17" customFormat="1" ht="94.5" customHeight="1" x14ac:dyDescent="0.25">
      <c r="A17" s="112"/>
      <c r="B17" s="92" t="s">
        <v>173</v>
      </c>
      <c r="C17" s="72">
        <v>13</v>
      </c>
      <c r="D17" s="67"/>
      <c r="E17" s="72">
        <v>13</v>
      </c>
      <c r="F17" s="67"/>
      <c r="G17" s="72">
        <v>13</v>
      </c>
      <c r="H17" s="67"/>
      <c r="I17" s="72">
        <v>13</v>
      </c>
      <c r="J17" s="67"/>
      <c r="K17" s="72">
        <v>13</v>
      </c>
      <c r="L17" s="67"/>
      <c r="M17" s="72">
        <v>13</v>
      </c>
      <c r="N17" s="67"/>
      <c r="O17" s="72">
        <v>13</v>
      </c>
      <c r="P17" s="67"/>
      <c r="Q17" s="72">
        <v>13</v>
      </c>
      <c r="R17" s="67"/>
      <c r="S17" s="72">
        <v>13</v>
      </c>
      <c r="T17" s="67"/>
      <c r="U17" s="72">
        <v>13</v>
      </c>
      <c r="V17" s="67"/>
      <c r="W17" s="72">
        <v>13</v>
      </c>
      <c r="X17" s="67"/>
      <c r="Y17" s="72">
        <v>13</v>
      </c>
      <c r="Z17" s="67"/>
      <c r="AB17" s="72">
        <v>13</v>
      </c>
      <c r="AC17" s="72">
        <v>10</v>
      </c>
      <c r="AD17" s="166" t="s">
        <v>89</v>
      </c>
      <c r="AE17" s="144"/>
      <c r="AF17" s="72"/>
      <c r="AG17" s="72"/>
      <c r="AH17" s="72"/>
      <c r="AI17" s="72"/>
      <c r="AJ17" s="72"/>
      <c r="AK17" s="72"/>
      <c r="AL17" s="72"/>
      <c r="AM17" s="72"/>
    </row>
    <row r="18" spans="1:39" s="17" customFormat="1" ht="94.5" customHeight="1" x14ac:dyDescent="0.25">
      <c r="A18" s="112"/>
      <c r="B18" s="92" t="s">
        <v>174</v>
      </c>
      <c r="C18" s="72">
        <v>13</v>
      </c>
      <c r="D18" s="67"/>
      <c r="E18" s="72">
        <v>13</v>
      </c>
      <c r="F18" s="67"/>
      <c r="G18" s="72">
        <v>13</v>
      </c>
      <c r="H18" s="67"/>
      <c r="I18" s="72">
        <v>13</v>
      </c>
      <c r="J18" s="67"/>
      <c r="K18" s="72">
        <v>13</v>
      </c>
      <c r="L18" s="67"/>
      <c r="M18" s="72">
        <v>13</v>
      </c>
      <c r="N18" s="67"/>
      <c r="O18" s="72">
        <v>13</v>
      </c>
      <c r="P18" s="67"/>
      <c r="Q18" s="72">
        <v>13</v>
      </c>
      <c r="R18" s="67"/>
      <c r="S18" s="72">
        <v>13</v>
      </c>
      <c r="T18" s="67"/>
      <c r="U18" s="72">
        <v>13</v>
      </c>
      <c r="V18" s="67"/>
      <c r="W18" s="72">
        <v>13</v>
      </c>
      <c r="X18" s="67"/>
      <c r="Y18" s="72">
        <v>13</v>
      </c>
      <c r="Z18" s="67"/>
      <c r="AB18" s="72">
        <v>13</v>
      </c>
      <c r="AC18" s="72">
        <v>10</v>
      </c>
      <c r="AD18" s="166" t="s">
        <v>89</v>
      </c>
      <c r="AE18" s="144"/>
      <c r="AF18" s="72"/>
      <c r="AG18" s="72"/>
      <c r="AH18" s="72"/>
      <c r="AI18" s="72"/>
      <c r="AJ18" s="72"/>
      <c r="AK18" s="72"/>
      <c r="AL18" s="72"/>
      <c r="AM18" s="72"/>
    </row>
    <row r="19" spans="1:39" ht="94.5" customHeight="1" x14ac:dyDescent="0.3">
      <c r="A19" s="112"/>
      <c r="B19" s="170" t="s">
        <v>179</v>
      </c>
      <c r="C19" s="72">
        <v>13</v>
      </c>
      <c r="D19" s="67"/>
      <c r="E19" s="72">
        <v>13</v>
      </c>
      <c r="F19" s="67"/>
      <c r="G19" s="72">
        <v>13</v>
      </c>
      <c r="H19" s="67"/>
      <c r="I19" s="72">
        <v>13</v>
      </c>
      <c r="J19" s="67"/>
      <c r="K19" s="72">
        <v>13</v>
      </c>
      <c r="L19" s="67"/>
      <c r="M19" s="72">
        <v>13</v>
      </c>
      <c r="N19" s="67"/>
      <c r="O19" s="72">
        <v>13</v>
      </c>
      <c r="P19" s="67"/>
      <c r="Q19" s="72">
        <v>13</v>
      </c>
      <c r="R19" s="67"/>
      <c r="S19" s="72">
        <v>13</v>
      </c>
      <c r="T19" s="67"/>
      <c r="U19" s="72">
        <v>13</v>
      </c>
      <c r="V19" s="67"/>
      <c r="W19" s="72">
        <v>13</v>
      </c>
      <c r="X19" s="67"/>
      <c r="Y19" s="72">
        <v>13</v>
      </c>
      <c r="Z19" s="67"/>
      <c r="AA19" s="17"/>
      <c r="AB19" s="72">
        <v>13</v>
      </c>
      <c r="AC19" s="72">
        <v>5</v>
      </c>
      <c r="AD19" s="166" t="s">
        <v>89</v>
      </c>
      <c r="AE19" s="144"/>
      <c r="AF19" s="72"/>
      <c r="AG19" s="72"/>
      <c r="AH19" s="72"/>
      <c r="AI19" s="72"/>
      <c r="AJ19" s="72"/>
      <c r="AK19" s="72"/>
      <c r="AL19" s="72"/>
      <c r="AM19" s="72"/>
    </row>
    <row r="20" spans="1:39" s="17" customFormat="1" ht="94.5" customHeight="1" x14ac:dyDescent="0.25">
      <c r="A20" s="297" t="s">
        <v>221</v>
      </c>
      <c r="B20" s="286"/>
      <c r="C20" s="72">
        <v>5</v>
      </c>
      <c r="D20" s="67"/>
      <c r="E20" s="72">
        <v>5</v>
      </c>
      <c r="F20" s="67"/>
      <c r="G20" s="72">
        <v>5</v>
      </c>
      <c r="H20" s="67"/>
      <c r="I20" s="72">
        <v>5</v>
      </c>
      <c r="J20" s="67"/>
      <c r="K20" s="72">
        <v>5</v>
      </c>
      <c r="L20" s="67"/>
      <c r="M20" s="72">
        <v>5</v>
      </c>
      <c r="N20" s="67"/>
      <c r="O20" s="72">
        <v>5</v>
      </c>
      <c r="P20" s="67"/>
      <c r="Q20" s="72">
        <v>5</v>
      </c>
      <c r="R20" s="67"/>
      <c r="S20" s="72">
        <v>5</v>
      </c>
      <c r="T20" s="67"/>
      <c r="U20" s="72">
        <v>5</v>
      </c>
      <c r="V20" s="67"/>
      <c r="W20" s="72">
        <v>5</v>
      </c>
      <c r="X20" s="67"/>
      <c r="Y20" s="72">
        <v>5</v>
      </c>
      <c r="Z20" s="67"/>
      <c r="AB20" s="72">
        <v>5</v>
      </c>
      <c r="AC20" s="72">
        <v>5</v>
      </c>
      <c r="AD20" s="129" t="s">
        <v>75</v>
      </c>
      <c r="AE20" s="137"/>
      <c r="AF20" s="297" t="s">
        <v>90</v>
      </c>
      <c r="AG20" s="286"/>
      <c r="AH20" s="286"/>
      <c r="AI20" s="286"/>
      <c r="AJ20" s="286"/>
      <c r="AK20" s="286"/>
      <c r="AL20" s="286"/>
      <c r="AM20" s="299"/>
    </row>
    <row r="21" spans="1:39" ht="15.5" x14ac:dyDescent="0.3">
      <c r="A21" s="112"/>
      <c r="B21" s="92"/>
      <c r="C21" s="72"/>
      <c r="D21" s="67"/>
      <c r="E21" s="72"/>
      <c r="F21" s="67"/>
      <c r="G21" s="72"/>
      <c r="H21" s="67"/>
      <c r="I21" s="72"/>
      <c r="J21" s="67"/>
      <c r="K21" s="72"/>
      <c r="L21" s="67"/>
      <c r="M21" s="72"/>
      <c r="N21" s="67"/>
      <c r="O21" s="72"/>
      <c r="P21" s="67"/>
      <c r="Q21" s="72"/>
      <c r="R21" s="67"/>
      <c r="S21" s="72"/>
      <c r="T21" s="67"/>
      <c r="U21" s="72"/>
      <c r="V21" s="67"/>
      <c r="W21" s="72"/>
      <c r="X21" s="67"/>
      <c r="Y21" s="72"/>
      <c r="Z21" s="67"/>
      <c r="AA21" s="17"/>
      <c r="AB21" s="72"/>
      <c r="AC21" s="72"/>
      <c r="AD21" s="17"/>
      <c r="AE21" s="17"/>
      <c r="AF21" s="17"/>
      <c r="AG21" s="17"/>
      <c r="AH21" s="17"/>
      <c r="AI21" s="17"/>
      <c r="AJ21" s="17"/>
      <c r="AK21" s="17"/>
      <c r="AL21" s="17"/>
      <c r="AM21" s="17"/>
    </row>
    <row r="22" spans="1:39" ht="15.5" x14ac:dyDescent="0.3">
      <c r="A22" s="298" t="s">
        <v>64</v>
      </c>
      <c r="B22" s="288"/>
      <c r="C22" s="74">
        <f>SUMPRODUCT(C8:C21,$AC8:$AC21)</f>
        <v>1220</v>
      </c>
      <c r="D22" s="75"/>
      <c r="E22" s="74">
        <f>SUMPRODUCT(E8:E21,$AC8:$AC21)</f>
        <v>1220</v>
      </c>
      <c r="F22" s="75"/>
      <c r="G22" s="74">
        <f>SUMPRODUCT(G8:G21,$AC8:$AC21)</f>
        <v>1220</v>
      </c>
      <c r="H22" s="75"/>
      <c r="I22" s="74">
        <f>SUMPRODUCT(I8:I21,$AC8:$AC21)</f>
        <v>1220</v>
      </c>
      <c r="J22" s="75"/>
      <c r="K22" s="74">
        <f>SUMPRODUCT(K8:K21,$AC8:$AC21)</f>
        <v>1220</v>
      </c>
      <c r="L22" s="75"/>
      <c r="M22" s="74">
        <f>SUMPRODUCT(M8:M21,$AC8:$AC21)</f>
        <v>1220</v>
      </c>
      <c r="N22" s="75"/>
      <c r="O22" s="74">
        <f>SUMPRODUCT(O8:O21,$AC8:$AC21)</f>
        <v>1220</v>
      </c>
      <c r="P22" s="75"/>
      <c r="Q22" s="74">
        <f>SUMPRODUCT(Q8:Q21,$AC8:$AC21)</f>
        <v>1220</v>
      </c>
      <c r="R22" s="75"/>
      <c r="S22" s="74">
        <f>SUMPRODUCT(S8:S21,$AC8:$AC21)</f>
        <v>1220</v>
      </c>
      <c r="T22" s="75"/>
      <c r="U22" s="74">
        <f>SUMPRODUCT(U8:U21,$AC8:$AC21)</f>
        <v>1220</v>
      </c>
      <c r="V22" s="75"/>
      <c r="W22" s="74">
        <f>SUMPRODUCT(W8:W21,$AC8:$AC21)</f>
        <v>1220</v>
      </c>
      <c r="X22" s="75"/>
      <c r="Y22" s="74">
        <f>SUMPRODUCT(Y8:Y21,$AC8:$AC21)</f>
        <v>1220</v>
      </c>
      <c r="Z22" s="75"/>
      <c r="AA22" s="17"/>
      <c r="AB22" s="75">
        <f>SUMPRODUCT(AB8:AB21,AC8:AC21)</f>
        <v>1220</v>
      </c>
      <c r="AC22" s="75">
        <f>SUM(AC8:AC21)</f>
        <v>100</v>
      </c>
      <c r="AD22" s="17"/>
      <c r="AE22" s="17"/>
      <c r="AF22" s="17"/>
      <c r="AG22" s="17"/>
      <c r="AH22" s="17"/>
      <c r="AI22" s="17"/>
      <c r="AJ22" s="17"/>
      <c r="AK22" s="17"/>
      <c r="AL22" s="17"/>
      <c r="AM22" s="17"/>
    </row>
    <row r="23" spans="1:39" ht="15.5" x14ac:dyDescent="0.3">
      <c r="A23" s="294" t="s">
        <v>107</v>
      </c>
      <c r="B23" s="290"/>
      <c r="C23" s="116">
        <f>C22/$AB$22*100</f>
        <v>100</v>
      </c>
      <c r="D23" s="68"/>
      <c r="E23" s="116">
        <f>E22/$AB$22*100</f>
        <v>100</v>
      </c>
      <c r="F23" s="68"/>
      <c r="G23" s="116">
        <f>G22/$AB$22*100</f>
        <v>100</v>
      </c>
      <c r="H23" s="68"/>
      <c r="I23" s="116">
        <f>I22/$AB$22*100</f>
        <v>100</v>
      </c>
      <c r="J23" s="68"/>
      <c r="K23" s="116">
        <f>K22/$AB$22*100</f>
        <v>100</v>
      </c>
      <c r="L23" s="68"/>
      <c r="M23" s="116">
        <f>M22/$AB$22*100</f>
        <v>100</v>
      </c>
      <c r="N23" s="68"/>
      <c r="O23" s="116">
        <f>O22/$AB$22*100</f>
        <v>100</v>
      </c>
      <c r="P23" s="68"/>
      <c r="Q23" s="116">
        <f>Q22/$AB$22*100</f>
        <v>100</v>
      </c>
      <c r="R23" s="68"/>
      <c r="S23" s="116">
        <f>S22/$AB$22*100</f>
        <v>100</v>
      </c>
      <c r="T23" s="68"/>
      <c r="U23" s="116">
        <f>U22/$AB$22*100</f>
        <v>100</v>
      </c>
      <c r="V23" s="68"/>
      <c r="W23" s="116">
        <f>W22/$AB$22*100</f>
        <v>100</v>
      </c>
      <c r="X23" s="68"/>
      <c r="Y23" s="116">
        <f>Y22/$AB$22*100</f>
        <v>100</v>
      </c>
      <c r="Z23" s="68"/>
      <c r="AA23" s="17"/>
      <c r="AB23" s="17"/>
      <c r="AC23" s="17"/>
      <c r="AD23" s="17"/>
      <c r="AE23" s="17"/>
      <c r="AF23" s="17"/>
      <c r="AG23" s="17"/>
      <c r="AH23" s="17"/>
      <c r="AI23" s="17"/>
      <c r="AJ23" s="17"/>
      <c r="AK23" s="17"/>
      <c r="AL23" s="17"/>
      <c r="AM23" s="17"/>
    </row>
    <row r="24" spans="1:39" ht="15.5" x14ac:dyDescent="0.3">
      <c r="A24" s="295" t="s">
        <v>106</v>
      </c>
      <c r="B24" s="296"/>
      <c r="C24" s="167">
        <f>C23*$B$6/100</f>
        <v>10</v>
      </c>
      <c r="D24" s="167"/>
      <c r="E24" s="167">
        <f>E23*$B$6/100</f>
        <v>10</v>
      </c>
      <c r="F24" s="167"/>
      <c r="G24" s="167">
        <f>G23*$B$6/100</f>
        <v>10</v>
      </c>
      <c r="H24" s="167"/>
      <c r="I24" s="167">
        <f>I23*$B$6/100</f>
        <v>10</v>
      </c>
      <c r="J24" s="167"/>
      <c r="K24" s="167">
        <f>K23*$B$6/100</f>
        <v>10</v>
      </c>
      <c r="L24" s="167"/>
      <c r="M24" s="167">
        <f>M23*$B$6/100</f>
        <v>10</v>
      </c>
      <c r="N24" s="167"/>
      <c r="O24" s="167">
        <f>O23*$B$6/100</f>
        <v>10</v>
      </c>
      <c r="P24" s="167"/>
      <c r="Q24" s="167">
        <f>Q23*$B$6/100</f>
        <v>10</v>
      </c>
      <c r="R24" s="167"/>
      <c r="S24" s="167">
        <f>S23*$B$6/100</f>
        <v>10</v>
      </c>
      <c r="T24" s="167"/>
      <c r="U24" s="167">
        <f>U23*$B$6/100</f>
        <v>10</v>
      </c>
      <c r="V24" s="167"/>
      <c r="W24" s="167">
        <f>W23*$B$6/100</f>
        <v>10</v>
      </c>
      <c r="X24" s="167"/>
      <c r="Y24" s="167">
        <f>Y23*$B$6/100</f>
        <v>10</v>
      </c>
      <c r="Z24" s="167"/>
      <c r="AA24" s="17"/>
      <c r="AB24" s="17"/>
      <c r="AC24" s="17"/>
      <c r="AD24" s="17"/>
      <c r="AE24" s="17"/>
      <c r="AF24" s="17"/>
      <c r="AG24" s="17"/>
      <c r="AH24" s="17"/>
      <c r="AI24" s="17"/>
      <c r="AJ24" s="17"/>
      <c r="AK24" s="17"/>
      <c r="AL24" s="17"/>
      <c r="AM24" s="17"/>
    </row>
    <row r="40" spans="5:5" x14ac:dyDescent="0.3">
      <c r="E40" s="183"/>
    </row>
  </sheetData>
  <mergeCells count="22">
    <mergeCell ref="AF20:AM20"/>
    <mergeCell ref="I5:J5"/>
    <mergeCell ref="K5:L5"/>
    <mergeCell ref="M5:N5"/>
    <mergeCell ref="A23:B23"/>
    <mergeCell ref="E5:F5"/>
    <mergeCell ref="G5:H5"/>
    <mergeCell ref="O5:P5"/>
    <mergeCell ref="Q5:R5"/>
    <mergeCell ref="S5:T5"/>
    <mergeCell ref="U5:V5"/>
    <mergeCell ref="W5:X5"/>
    <mergeCell ref="Y5:Z5"/>
    <mergeCell ref="AE6:AM6"/>
    <mergeCell ref="A9:B9"/>
    <mergeCell ref="A24:B24"/>
    <mergeCell ref="A8:B8"/>
    <mergeCell ref="A22:B22"/>
    <mergeCell ref="A20:B20"/>
    <mergeCell ref="B2:C2"/>
    <mergeCell ref="B3:C3"/>
    <mergeCell ref="C5:D5"/>
  </mergeCells>
  <conditionalFormatting sqref="C24:N24">
    <cfRule type="containsText" dxfId="238" priority="56" operator="containsText" text="Pass">
      <formula>NOT(ISERROR(SEARCH("Pass",C24)))</formula>
    </cfRule>
    <cfRule type="containsText" dxfId="237" priority="57" operator="containsText" text="fail">
      <formula>NOT(ISERROR(SEARCH("fail",C24)))</formula>
    </cfRule>
  </conditionalFormatting>
  <conditionalFormatting sqref="C9:C20 E9:E20 G9:G20 I9:I20 K9:K20 M9:M20 O9:O20 Q9:Q20 S9:S20 U9:U20 W9:W20 Y9:Y20">
    <cfRule type="expression" dxfId="236" priority="41">
      <formula>C9&gt;$AB9</formula>
    </cfRule>
  </conditionalFormatting>
  <conditionalFormatting sqref="E8">
    <cfRule type="expression" dxfId="235" priority="42">
      <formula>E8&gt;$AB8</formula>
    </cfRule>
  </conditionalFormatting>
  <conditionalFormatting sqref="G8">
    <cfRule type="expression" dxfId="234" priority="40">
      <formula>G8&gt;$AB8</formula>
    </cfRule>
  </conditionalFormatting>
  <conditionalFormatting sqref="I8">
    <cfRule type="expression" dxfId="233" priority="38">
      <formula>I8&gt;$AB8</formula>
    </cfRule>
  </conditionalFormatting>
  <conditionalFormatting sqref="K8">
    <cfRule type="expression" dxfId="232" priority="36">
      <formula>K8&gt;$AB8</formula>
    </cfRule>
  </conditionalFormatting>
  <conditionalFormatting sqref="M8">
    <cfRule type="expression" dxfId="231" priority="34">
      <formula>M8&gt;$AB8</formula>
    </cfRule>
  </conditionalFormatting>
  <conditionalFormatting sqref="C8">
    <cfRule type="expression" dxfId="230" priority="32">
      <formula>C8&gt;$AB8</formula>
    </cfRule>
  </conditionalFormatting>
  <conditionalFormatting sqref="O24:P24">
    <cfRule type="containsText" dxfId="229" priority="28" operator="containsText" text="Pass">
      <formula>NOT(ISERROR(SEARCH("Pass",O24)))</formula>
    </cfRule>
    <cfRule type="containsText" dxfId="228" priority="29" operator="containsText" text="fail">
      <formula>NOT(ISERROR(SEARCH("fail",O24)))</formula>
    </cfRule>
  </conditionalFormatting>
  <conditionalFormatting sqref="O8">
    <cfRule type="expression" dxfId="227" priority="27">
      <formula>O8&gt;$AB8</formula>
    </cfRule>
  </conditionalFormatting>
  <conditionalFormatting sqref="Q24:R24">
    <cfRule type="containsText" dxfId="226" priority="23" operator="containsText" text="Pass">
      <formula>NOT(ISERROR(SEARCH("Pass",Q24)))</formula>
    </cfRule>
    <cfRule type="containsText" dxfId="225" priority="24" operator="containsText" text="fail">
      <formula>NOT(ISERROR(SEARCH("fail",Q24)))</formula>
    </cfRule>
  </conditionalFormatting>
  <conditionalFormatting sqref="Q8">
    <cfRule type="expression" dxfId="224" priority="22">
      <formula>Q8&gt;$AB8</formula>
    </cfRule>
  </conditionalFormatting>
  <conditionalFormatting sqref="S24:T24">
    <cfRule type="containsText" dxfId="223" priority="18" operator="containsText" text="Pass">
      <formula>NOT(ISERROR(SEARCH("Pass",S24)))</formula>
    </cfRule>
    <cfRule type="containsText" dxfId="222" priority="19" operator="containsText" text="fail">
      <formula>NOT(ISERROR(SEARCH("fail",S24)))</formula>
    </cfRule>
  </conditionalFormatting>
  <conditionalFormatting sqref="S8">
    <cfRule type="expression" dxfId="221" priority="17">
      <formula>S8&gt;$AB8</formula>
    </cfRule>
  </conditionalFormatting>
  <conditionalFormatting sqref="U24:V24">
    <cfRule type="containsText" dxfId="220" priority="13" operator="containsText" text="Pass">
      <formula>NOT(ISERROR(SEARCH("Pass",U24)))</formula>
    </cfRule>
    <cfRule type="containsText" dxfId="219" priority="14" operator="containsText" text="fail">
      <formula>NOT(ISERROR(SEARCH("fail",U24)))</formula>
    </cfRule>
  </conditionalFormatting>
  <conditionalFormatting sqref="U8">
    <cfRule type="expression" dxfId="218" priority="12">
      <formula>U8&gt;$AB8</formula>
    </cfRule>
  </conditionalFormatting>
  <conditionalFormatting sqref="W24:X24">
    <cfRule type="containsText" dxfId="217" priority="8" operator="containsText" text="Pass">
      <formula>NOT(ISERROR(SEARCH("Pass",W24)))</formula>
    </cfRule>
    <cfRule type="containsText" dxfId="216" priority="9" operator="containsText" text="fail">
      <formula>NOT(ISERROR(SEARCH("fail",W24)))</formula>
    </cfRule>
  </conditionalFormatting>
  <conditionalFormatting sqref="W8">
    <cfRule type="expression" dxfId="215" priority="7">
      <formula>W8&gt;$AB8</formula>
    </cfRule>
  </conditionalFormatting>
  <conditionalFormatting sqref="Y24:Z24">
    <cfRule type="containsText" dxfId="214" priority="3" operator="containsText" text="Pass">
      <formula>NOT(ISERROR(SEARCH("Pass",Y24)))</formula>
    </cfRule>
    <cfRule type="containsText" dxfId="213" priority="4" operator="containsText" text="fail">
      <formula>NOT(ISERROR(SEARCH("fail",Y24)))</formula>
    </cfRule>
  </conditionalFormatting>
  <conditionalFormatting sqref="Y8">
    <cfRule type="expression" dxfId="212" priority="2">
      <formula>Y8&gt;$AB8</formula>
    </cfRule>
  </conditionalFormatting>
  <pageMargins left="0.7" right="0.7" top="0.75" bottom="0.75" header="0.3" footer="0.3"/>
  <pageSetup paperSize="8" scale="97"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colBreaks count="1" manualBreakCount="1">
    <brk id="29" max="23" man="1"/>
  </colBreaks>
  <extLst>
    <ext xmlns:x14="http://schemas.microsoft.com/office/spreadsheetml/2009/9/main" uri="{78C0D931-6437-407d-A8EE-F0AAD7539E65}">
      <x14:conditionalFormattings>
        <x14:conditionalFormatting xmlns:xm="http://schemas.microsoft.com/office/excel/2006/main">
          <x14:cfRule type="expression" priority="83" id="{A0082831-5296-4825-A3B1-C74766B2932E}">
            <xm:f>'Section 9'!C16&gt;'Section 9'!$AB16</xm:f>
            <x14:dxf>
              <fill>
                <patternFill>
                  <bgColor rgb="FFFF0000"/>
                </patternFill>
              </fill>
            </x14:dxf>
          </x14:cfRule>
          <xm:sqref>C21 E21 G21 I21 K21 M21</xm:sqref>
        </x14:conditionalFormatting>
        <x14:conditionalFormatting xmlns:xm="http://schemas.microsoft.com/office/excel/2006/main">
          <x14:cfRule type="expression" priority="90" id="{A0082831-5296-4825-A3B1-C74766B2932E}">
            <xm:f>'Section 9'!AA16&gt;'Section 9'!$AB16</xm:f>
            <x14:dxf>
              <fill>
                <patternFill>
                  <bgColor rgb="FFFF0000"/>
                </patternFill>
              </fill>
            </x14:dxf>
          </x14:cfRule>
          <xm:sqref>O21 Q21 S21 U21 W21 Y21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2:AD40"/>
  <sheetViews>
    <sheetView view="pageLayout" zoomScale="70" zoomScaleNormal="100" zoomScaleSheetLayoutView="70" zoomScalePageLayoutView="70" workbookViewId="0">
      <selection activeCell="L2" sqref="L2"/>
    </sheetView>
  </sheetViews>
  <sheetFormatPr defaultColWidth="9.1796875" defaultRowHeight="13" x14ac:dyDescent="0.3"/>
  <cols>
    <col min="1" max="1" width="27.26953125" style="16" customWidth="1"/>
    <col min="2" max="2" width="39.1796875" style="16" customWidth="1"/>
    <col min="3" max="3" width="9.54296875" style="16" bestFit="1" customWidth="1"/>
    <col min="4" max="4" width="21.1796875" style="16" customWidth="1"/>
    <col min="5" max="5" width="9.54296875" style="16" bestFit="1" customWidth="1"/>
    <col min="6" max="6" width="22.26953125" style="16" customWidth="1"/>
    <col min="7" max="7" width="9.54296875" style="16" bestFit="1" customWidth="1"/>
    <col min="8" max="8" width="21.54296875" style="16" customWidth="1"/>
    <col min="9" max="9" width="9.54296875" style="16" bestFit="1" customWidth="1"/>
    <col min="10" max="10" width="22.54296875" style="16" customWidth="1"/>
    <col min="11" max="11" width="9.54296875" style="16" bestFit="1" customWidth="1"/>
    <col min="12" max="12" width="23" style="16" customWidth="1"/>
    <col min="13" max="13" width="15.7265625" style="16" hidden="1" customWidth="1"/>
    <col min="14" max="14" width="30.7265625" style="16" hidden="1" customWidth="1"/>
    <col min="15" max="15" width="15.7265625" style="16" hidden="1" customWidth="1"/>
    <col min="16" max="16" width="30.7265625" style="16" hidden="1" customWidth="1"/>
    <col min="17" max="17" width="15.7265625" style="16" hidden="1" customWidth="1"/>
    <col min="18" max="18" width="30.7265625" style="16" hidden="1" customWidth="1"/>
    <col min="19" max="19" width="15.7265625" style="16" hidden="1" customWidth="1"/>
    <col min="20" max="20" width="30.7265625" style="16" hidden="1" customWidth="1"/>
    <col min="21" max="21" width="15.7265625" style="16" hidden="1" customWidth="1"/>
    <col min="22" max="22" width="30.7265625" style="16" hidden="1" customWidth="1"/>
    <col min="23" max="23" width="15.7265625" style="16" hidden="1" customWidth="1"/>
    <col min="24" max="24" width="30.7265625" style="16" hidden="1" customWidth="1"/>
    <col min="25" max="25" width="15.7265625" style="16" hidden="1" customWidth="1"/>
    <col min="26" max="26" width="30.7265625" style="16" hidden="1" customWidth="1"/>
    <col min="27" max="28" width="9.1796875" style="16"/>
    <col min="29" max="29" width="12.54296875" style="16" bestFit="1" customWidth="1"/>
    <col min="30" max="30" width="66.81640625" style="16" customWidth="1"/>
    <col min="31" max="16384" width="9.1796875" style="16"/>
  </cols>
  <sheetData>
    <row r="2" spans="1:30" ht="18" x14ac:dyDescent="0.4">
      <c r="A2" s="71" t="s">
        <v>57</v>
      </c>
      <c r="B2" s="279" t="str">
        <f>Contents!B11</f>
        <v>Section 4</v>
      </c>
      <c r="C2" s="280"/>
      <c r="D2" s="59"/>
      <c r="E2" s="59"/>
      <c r="F2" s="59"/>
      <c r="G2" s="59"/>
      <c r="H2" s="59"/>
      <c r="I2" s="59"/>
      <c r="J2" s="59"/>
      <c r="K2" s="59"/>
      <c r="L2" s="59"/>
      <c r="M2" s="59"/>
      <c r="N2" s="59"/>
      <c r="O2" s="59"/>
      <c r="P2" s="59"/>
      <c r="Q2" s="59"/>
      <c r="R2" s="59"/>
      <c r="S2" s="59"/>
      <c r="T2" s="59"/>
      <c r="U2" s="59"/>
      <c r="V2" s="59"/>
      <c r="W2" s="59"/>
      <c r="X2" s="59"/>
      <c r="Y2" s="59"/>
      <c r="Z2" s="59"/>
    </row>
    <row r="3" spans="1:30" ht="18" x14ac:dyDescent="0.4">
      <c r="A3" s="71" t="s">
        <v>40</v>
      </c>
      <c r="B3" s="279" t="str">
        <f>Contents!C11</f>
        <v xml:space="preserve">Certifications and Licences / Quailty </v>
      </c>
      <c r="C3" s="280"/>
      <c r="D3" s="59"/>
      <c r="E3" s="59"/>
      <c r="F3" s="59"/>
      <c r="G3" s="59"/>
      <c r="H3" s="59"/>
      <c r="I3" s="59"/>
      <c r="J3" s="59"/>
      <c r="K3" s="59"/>
      <c r="L3" s="59"/>
      <c r="M3" s="59"/>
      <c r="N3" s="59"/>
      <c r="O3" s="59"/>
      <c r="P3" s="59"/>
      <c r="Q3" s="59"/>
      <c r="R3" s="59"/>
      <c r="S3" s="59"/>
      <c r="T3" s="59"/>
      <c r="U3" s="59"/>
      <c r="V3" s="59"/>
      <c r="W3" s="59"/>
      <c r="X3" s="59"/>
      <c r="Y3" s="59"/>
      <c r="Z3" s="59"/>
    </row>
    <row r="4" spans="1:30" x14ac:dyDescent="0.3">
      <c r="A4" s="59"/>
      <c r="B4" s="59"/>
      <c r="C4" s="59"/>
      <c r="D4" s="59"/>
      <c r="E4" s="59"/>
      <c r="F4" s="59"/>
      <c r="G4" s="59"/>
      <c r="H4" s="59"/>
      <c r="I4" s="59"/>
      <c r="J4" s="59"/>
      <c r="K4" s="59"/>
      <c r="L4" s="59"/>
      <c r="M4" s="59"/>
      <c r="N4" s="59"/>
      <c r="O4" s="59"/>
      <c r="P4" s="59"/>
      <c r="Q4" s="59"/>
      <c r="R4" s="59"/>
      <c r="S4" s="59"/>
      <c r="T4" s="59"/>
      <c r="U4" s="59"/>
      <c r="V4" s="59"/>
      <c r="W4" s="59"/>
      <c r="X4" s="59"/>
      <c r="Y4" s="59"/>
      <c r="Z4" s="59"/>
    </row>
    <row r="5" spans="1:30" s="17" customFormat="1" ht="31.5" customHeight="1" x14ac:dyDescent="0.25">
      <c r="A5" s="89" t="s">
        <v>58</v>
      </c>
      <c r="B5" s="90" t="s">
        <v>59</v>
      </c>
      <c r="C5" s="292" t="str">
        <f>Setup!B5</f>
        <v>[TENDERER NAME No 1]</v>
      </c>
      <c r="D5" s="293"/>
      <c r="E5" s="292" t="str">
        <f>Setup!B6</f>
        <v>[TENDERER NAME No 2]</v>
      </c>
      <c r="F5" s="293"/>
      <c r="G5" s="292" t="str">
        <f>Setup!B7</f>
        <v>[TENDERER NAME No 3]</v>
      </c>
      <c r="H5" s="293"/>
      <c r="I5" s="292" t="str">
        <f>Setup!B8</f>
        <v>[TENDERER NAME No 4]</v>
      </c>
      <c r="J5" s="293"/>
      <c r="K5" s="292" t="str">
        <f>Setup!B9</f>
        <v>[TENDERER NAME No 5]</v>
      </c>
      <c r="L5" s="293"/>
      <c r="M5" s="292" t="str">
        <f>Setup!B10</f>
        <v>[TENDERER NAME No 6]</v>
      </c>
      <c r="N5" s="293"/>
      <c r="O5" s="292" t="str">
        <f>Setup!B11</f>
        <v>[TENDERER NAME No 7]</v>
      </c>
      <c r="P5" s="293"/>
      <c r="Q5" s="292" t="str">
        <f>Setup!B12</f>
        <v>[TENDERER NAME No 8]</v>
      </c>
      <c r="R5" s="293"/>
      <c r="S5" s="292" t="str">
        <f>Setup!B13</f>
        <v>[TENDERER NAME No 9]</v>
      </c>
      <c r="T5" s="293"/>
      <c r="U5" s="292" t="str">
        <f>Setup!B14</f>
        <v>[TENDERER NAME No 10]</v>
      </c>
      <c r="V5" s="293"/>
      <c r="W5" s="292" t="str">
        <f>Setup!B15</f>
        <v>[TENDERER NAME No 11]</v>
      </c>
      <c r="X5" s="293"/>
      <c r="Y5" s="292" t="str">
        <f>Setup!B16</f>
        <v>[TENDERER NAME No 12]</v>
      </c>
      <c r="Z5" s="293"/>
    </row>
    <row r="6" spans="1:30" s="17" customFormat="1" ht="31" x14ac:dyDescent="0.25">
      <c r="A6" s="86" t="s">
        <v>60</v>
      </c>
      <c r="B6" s="114" t="str">
        <f>SCORE!C11</f>
        <v>PASS / FAIL</v>
      </c>
      <c r="C6" s="87" t="s">
        <v>61</v>
      </c>
      <c r="D6" s="88" t="s">
        <v>62</v>
      </c>
      <c r="E6" s="87" t="s">
        <v>61</v>
      </c>
      <c r="F6" s="88" t="s">
        <v>62</v>
      </c>
      <c r="G6" s="87" t="s">
        <v>61</v>
      </c>
      <c r="H6" s="88" t="s">
        <v>62</v>
      </c>
      <c r="I6" s="87" t="s">
        <v>61</v>
      </c>
      <c r="J6" s="88" t="s">
        <v>62</v>
      </c>
      <c r="K6" s="87" t="s">
        <v>61</v>
      </c>
      <c r="L6" s="88" t="s">
        <v>62</v>
      </c>
      <c r="M6" s="87" t="s">
        <v>61</v>
      </c>
      <c r="N6" s="88" t="s">
        <v>62</v>
      </c>
      <c r="O6" s="87" t="s">
        <v>61</v>
      </c>
      <c r="P6" s="88" t="s">
        <v>62</v>
      </c>
      <c r="Q6" s="87" t="s">
        <v>61</v>
      </c>
      <c r="R6" s="88" t="s">
        <v>62</v>
      </c>
      <c r="S6" s="87" t="s">
        <v>61</v>
      </c>
      <c r="T6" s="88" t="s">
        <v>62</v>
      </c>
      <c r="U6" s="87" t="s">
        <v>61</v>
      </c>
      <c r="V6" s="88" t="s">
        <v>62</v>
      </c>
      <c r="W6" s="87" t="s">
        <v>61</v>
      </c>
      <c r="X6" s="88" t="s">
        <v>62</v>
      </c>
      <c r="Y6" s="87" t="s">
        <v>61</v>
      </c>
      <c r="Z6" s="88" t="s">
        <v>62</v>
      </c>
      <c r="AB6" s="87" t="s">
        <v>76</v>
      </c>
      <c r="AC6" s="87" t="s">
        <v>74</v>
      </c>
      <c r="AD6" s="87" t="s">
        <v>73</v>
      </c>
    </row>
    <row r="7" spans="1:30" s="17" customFormat="1" ht="28.5" customHeight="1" x14ac:dyDescent="0.25">
      <c r="A7" s="62" t="s">
        <v>63</v>
      </c>
      <c r="B7" s="63"/>
      <c r="C7" s="64"/>
      <c r="D7" s="65"/>
      <c r="E7" s="66"/>
      <c r="F7" s="65"/>
      <c r="G7" s="66"/>
      <c r="H7" s="65"/>
      <c r="I7" s="66"/>
      <c r="J7" s="65"/>
      <c r="K7" s="64"/>
      <c r="L7" s="65"/>
      <c r="M7" s="66"/>
      <c r="N7" s="65"/>
      <c r="O7" s="152"/>
      <c r="P7" s="152"/>
      <c r="Q7" s="152"/>
      <c r="R7" s="152"/>
      <c r="S7" s="152"/>
      <c r="T7" s="152"/>
      <c r="U7" s="152"/>
      <c r="V7" s="152"/>
      <c r="W7" s="152"/>
      <c r="X7" s="152"/>
      <c r="Y7" s="152"/>
      <c r="Z7" s="152"/>
      <c r="AB7" s="66"/>
      <c r="AC7" s="64"/>
      <c r="AD7" s="137" t="s">
        <v>232</v>
      </c>
    </row>
    <row r="8" spans="1:30" s="17" customFormat="1" ht="81" customHeight="1" x14ac:dyDescent="0.25">
      <c r="A8" s="297" t="s">
        <v>229</v>
      </c>
      <c r="B8" s="286"/>
      <c r="C8" s="72"/>
      <c r="D8" s="67"/>
      <c r="E8" s="72"/>
      <c r="F8" s="67"/>
      <c r="G8" s="72"/>
      <c r="H8" s="67"/>
      <c r="I8" s="72"/>
      <c r="J8" s="67"/>
      <c r="K8" s="72"/>
      <c r="L8" s="67"/>
      <c r="M8" s="72"/>
      <c r="N8" s="67"/>
      <c r="O8" s="72"/>
      <c r="P8" s="67"/>
      <c r="Q8" s="72"/>
      <c r="R8" s="67"/>
      <c r="S8" s="72"/>
      <c r="T8" s="67"/>
      <c r="U8" s="72"/>
      <c r="V8" s="67"/>
      <c r="W8" s="72"/>
      <c r="X8" s="67"/>
      <c r="Y8" s="72"/>
      <c r="Z8" s="67"/>
      <c r="AB8" s="72">
        <v>5</v>
      </c>
      <c r="AC8" s="72">
        <v>10</v>
      </c>
      <c r="AD8" s="137" t="s">
        <v>264</v>
      </c>
    </row>
    <row r="9" spans="1:30" s="17" customFormat="1" ht="70.5" customHeight="1" x14ac:dyDescent="0.25">
      <c r="A9" s="297" t="s">
        <v>263</v>
      </c>
      <c r="B9" s="286"/>
      <c r="C9" s="72"/>
      <c r="D9" s="67"/>
      <c r="E9" s="72"/>
      <c r="F9" s="67"/>
      <c r="G9" s="72"/>
      <c r="H9" s="67"/>
      <c r="I9" s="72"/>
      <c r="J9" s="67"/>
      <c r="K9" s="72"/>
      <c r="L9" s="67"/>
      <c r="M9" s="72"/>
      <c r="N9" s="67"/>
      <c r="O9" s="72"/>
      <c r="P9" s="67"/>
      <c r="Q9" s="72"/>
      <c r="R9" s="67"/>
      <c r="S9" s="72"/>
      <c r="T9" s="67"/>
      <c r="U9" s="72"/>
      <c r="V9" s="67"/>
      <c r="W9" s="72"/>
      <c r="X9" s="67"/>
      <c r="Y9" s="72"/>
      <c r="Z9" s="67"/>
      <c r="AB9" s="72">
        <v>5</v>
      </c>
      <c r="AC9" s="72">
        <v>65</v>
      </c>
      <c r="AD9" s="137" t="s">
        <v>261</v>
      </c>
    </row>
    <row r="10" spans="1:30" s="17" customFormat="1" ht="48.75" customHeight="1" x14ac:dyDescent="0.25">
      <c r="A10" s="297" t="s">
        <v>233</v>
      </c>
      <c r="B10" s="286"/>
      <c r="C10" s="72"/>
      <c r="D10" s="67"/>
      <c r="E10" s="72"/>
      <c r="F10" s="67"/>
      <c r="G10" s="72"/>
      <c r="H10" s="67"/>
      <c r="I10" s="72"/>
      <c r="J10" s="67"/>
      <c r="K10" s="72"/>
      <c r="L10" s="67"/>
      <c r="M10" s="72"/>
      <c r="N10" s="67"/>
      <c r="O10" s="72"/>
      <c r="P10" s="67"/>
      <c r="Q10" s="72"/>
      <c r="R10" s="67"/>
      <c r="S10" s="72"/>
      <c r="T10" s="67"/>
      <c r="U10" s="72"/>
      <c r="V10" s="67"/>
      <c r="W10" s="72"/>
      <c r="X10" s="67"/>
      <c r="Y10" s="72"/>
      <c r="Z10" s="67"/>
      <c r="AB10" s="72">
        <v>5</v>
      </c>
      <c r="AC10" s="72">
        <v>10</v>
      </c>
      <c r="AD10" s="137" t="s">
        <v>231</v>
      </c>
    </row>
    <row r="11" spans="1:30" s="17" customFormat="1" ht="46.5" customHeight="1" x14ac:dyDescent="0.25">
      <c r="A11" s="297" t="s">
        <v>230</v>
      </c>
      <c r="B11" s="304"/>
      <c r="C11" s="72"/>
      <c r="D11" s="67"/>
      <c r="E11" s="72"/>
      <c r="F11" s="67"/>
      <c r="G11" s="72"/>
      <c r="H11" s="67"/>
      <c r="I11" s="72"/>
      <c r="J11" s="67"/>
      <c r="K11" s="72"/>
      <c r="L11" s="67"/>
      <c r="M11" s="72"/>
      <c r="N11" s="67"/>
      <c r="O11" s="72"/>
      <c r="P11" s="67"/>
      <c r="Q11" s="72"/>
      <c r="R11" s="67"/>
      <c r="S11" s="72"/>
      <c r="T11" s="67"/>
      <c r="U11" s="72"/>
      <c r="V11" s="67"/>
      <c r="W11" s="72"/>
      <c r="X11" s="67"/>
      <c r="Y11" s="72"/>
      <c r="Z11" s="67"/>
      <c r="AB11" s="72">
        <v>5</v>
      </c>
      <c r="AC11" s="72">
        <v>5</v>
      </c>
      <c r="AD11" s="137" t="s">
        <v>265</v>
      </c>
    </row>
    <row r="12" spans="1:30" s="17" customFormat="1" ht="52.5" customHeight="1" x14ac:dyDescent="0.25">
      <c r="A12" s="297" t="s">
        <v>262</v>
      </c>
      <c r="B12" s="286"/>
      <c r="C12" s="72"/>
      <c r="D12" s="67"/>
      <c r="E12" s="72"/>
      <c r="F12" s="67"/>
      <c r="G12" s="72"/>
      <c r="H12" s="67"/>
      <c r="I12" s="72"/>
      <c r="J12" s="67"/>
      <c r="K12" s="72"/>
      <c r="L12" s="67"/>
      <c r="M12" s="72"/>
      <c r="N12" s="67"/>
      <c r="O12" s="72"/>
      <c r="P12" s="67"/>
      <c r="Q12" s="72"/>
      <c r="R12" s="67"/>
      <c r="S12" s="72"/>
      <c r="T12" s="67"/>
      <c r="U12" s="72"/>
      <c r="V12" s="67"/>
      <c r="W12" s="72"/>
      <c r="X12" s="67"/>
      <c r="Y12" s="72"/>
      <c r="Z12" s="67"/>
      <c r="AB12" s="72">
        <v>5</v>
      </c>
      <c r="AC12" s="72">
        <v>10</v>
      </c>
      <c r="AD12" s="137" t="s">
        <v>266</v>
      </c>
    </row>
    <row r="13" spans="1:30" s="17" customFormat="1" ht="39" customHeight="1" x14ac:dyDescent="0.25">
      <c r="A13" s="84"/>
      <c r="B13" s="85"/>
      <c r="C13" s="72"/>
      <c r="D13" s="67"/>
      <c r="E13" s="72"/>
      <c r="F13" s="67"/>
      <c r="G13" s="72"/>
      <c r="H13" s="67"/>
      <c r="I13" s="72"/>
      <c r="J13" s="67"/>
      <c r="K13" s="72"/>
      <c r="L13" s="67"/>
      <c r="M13" s="72"/>
      <c r="N13" s="67"/>
      <c r="O13" s="72"/>
      <c r="P13" s="67"/>
      <c r="Q13" s="72"/>
      <c r="R13" s="67"/>
      <c r="S13" s="72"/>
      <c r="T13" s="67"/>
      <c r="U13" s="72"/>
      <c r="V13" s="67"/>
      <c r="W13" s="72"/>
      <c r="X13" s="67"/>
      <c r="Y13" s="72"/>
      <c r="Z13" s="67"/>
      <c r="AB13" s="72"/>
      <c r="AC13" s="174"/>
      <c r="AD13" s="140"/>
    </row>
    <row r="14" spans="1:30" s="17" customFormat="1" ht="39" customHeight="1" x14ac:dyDescent="0.25">
      <c r="A14" s="84"/>
      <c r="B14" s="85"/>
      <c r="C14" s="72"/>
      <c r="D14" s="67"/>
      <c r="E14" s="72"/>
      <c r="F14" s="67"/>
      <c r="G14" s="72"/>
      <c r="H14" s="67"/>
      <c r="I14" s="72"/>
      <c r="J14" s="67"/>
      <c r="K14" s="72"/>
      <c r="L14" s="67"/>
      <c r="M14" s="72"/>
      <c r="N14" s="67"/>
      <c r="O14" s="72"/>
      <c r="P14" s="67"/>
      <c r="Q14" s="72"/>
      <c r="R14" s="67"/>
      <c r="S14" s="72"/>
      <c r="T14" s="67"/>
      <c r="U14" s="72"/>
      <c r="V14" s="67"/>
      <c r="W14" s="72"/>
      <c r="X14" s="67"/>
      <c r="Y14" s="72"/>
      <c r="Z14" s="67"/>
      <c r="AB14" s="72"/>
      <c r="AC14" s="174"/>
      <c r="AD14" s="140"/>
    </row>
    <row r="15" spans="1:30" s="17" customFormat="1" ht="39" customHeight="1" x14ac:dyDescent="0.25">
      <c r="A15" s="84"/>
      <c r="B15" s="85"/>
      <c r="C15" s="72"/>
      <c r="D15" s="67"/>
      <c r="E15" s="72"/>
      <c r="F15" s="67"/>
      <c r="G15" s="72"/>
      <c r="H15" s="67"/>
      <c r="I15" s="72"/>
      <c r="J15" s="67"/>
      <c r="K15" s="72"/>
      <c r="L15" s="67"/>
      <c r="M15" s="72"/>
      <c r="N15" s="67"/>
      <c r="O15" s="72"/>
      <c r="P15" s="67"/>
      <c r="Q15" s="72"/>
      <c r="R15" s="67"/>
      <c r="S15" s="72"/>
      <c r="T15" s="67"/>
      <c r="U15" s="72"/>
      <c r="V15" s="67"/>
      <c r="W15" s="72"/>
      <c r="X15" s="67"/>
      <c r="Y15" s="72"/>
      <c r="Z15" s="67"/>
      <c r="AB15" s="72"/>
      <c r="AC15" s="174"/>
      <c r="AD15" s="140"/>
    </row>
    <row r="16" spans="1:30" s="17" customFormat="1" ht="29.25" customHeight="1" x14ac:dyDescent="0.25">
      <c r="A16" s="298" t="s">
        <v>64</v>
      </c>
      <c r="B16" s="288"/>
      <c r="C16" s="74">
        <f>SUMPRODUCT(C8:C15,$AC8:$AC15)</f>
        <v>0</v>
      </c>
      <c r="D16" s="75"/>
      <c r="E16" s="74">
        <f>SUMPRODUCT(E8:E15,$AC8:$AC15)</f>
        <v>0</v>
      </c>
      <c r="F16" s="75"/>
      <c r="G16" s="74">
        <f>SUMPRODUCT(G8:G15,$AC8:$AC15)</f>
        <v>0</v>
      </c>
      <c r="H16" s="75"/>
      <c r="I16" s="74">
        <f>SUMPRODUCT(I8:I15,$AC8:$AC15)</f>
        <v>0</v>
      </c>
      <c r="J16" s="75"/>
      <c r="K16" s="74">
        <f>SUMPRODUCT(K8:K15,$AC8:$AC15)</f>
        <v>0</v>
      </c>
      <c r="L16" s="75"/>
      <c r="M16" s="74">
        <f>SUMPRODUCT(M8:M15,$AC8:$AC15)</f>
        <v>0</v>
      </c>
      <c r="N16" s="75"/>
      <c r="O16" s="74">
        <f>SUMPRODUCT(O8:O15,$AC8:$AC15)</f>
        <v>0</v>
      </c>
      <c r="P16" s="75"/>
      <c r="Q16" s="74">
        <f>SUMPRODUCT(Q8:Q15,$AC8:$AC15)</f>
        <v>0</v>
      </c>
      <c r="R16" s="75"/>
      <c r="S16" s="74">
        <f>SUMPRODUCT(S8:S15,$AC8:$AC15)</f>
        <v>0</v>
      </c>
      <c r="T16" s="75"/>
      <c r="U16" s="74">
        <f>SUMPRODUCT(U8:U15,$AC8:$AC15)</f>
        <v>0</v>
      </c>
      <c r="V16" s="75"/>
      <c r="W16" s="74">
        <f>SUMPRODUCT(W8:W15,$AC8:$AC15)</f>
        <v>0</v>
      </c>
      <c r="X16" s="75"/>
      <c r="Y16" s="74">
        <f>SUMPRODUCT(Y8:Y15,$AC8:$AC15)</f>
        <v>0</v>
      </c>
      <c r="Z16" s="75"/>
      <c r="AB16" s="75">
        <f>SUMPRODUCT(AB8:AB15,AC8:AC15)</f>
        <v>500</v>
      </c>
      <c r="AC16" s="175">
        <f>SUM(AC8:AC15)</f>
        <v>100</v>
      </c>
      <c r="AD16" s="140"/>
    </row>
    <row r="17" spans="1:26" s="17" customFormat="1" ht="29.25" customHeight="1" x14ac:dyDescent="0.25">
      <c r="A17" s="294" t="s">
        <v>107</v>
      </c>
      <c r="B17" s="290"/>
      <c r="C17" s="116">
        <f>C16/AB16*100</f>
        <v>0</v>
      </c>
      <c r="D17" s="68"/>
      <c r="E17" s="116">
        <f>C17/$AB$16*100</f>
        <v>0</v>
      </c>
      <c r="F17" s="68"/>
      <c r="G17" s="116">
        <f>G16/$AB$16*100</f>
        <v>0</v>
      </c>
      <c r="H17" s="68"/>
      <c r="I17" s="116">
        <f>I16/$AB$16*100</f>
        <v>0</v>
      </c>
      <c r="J17" s="68"/>
      <c r="K17" s="116">
        <f>K16/$AB$16*100</f>
        <v>0</v>
      </c>
      <c r="L17" s="68"/>
      <c r="M17" s="116">
        <f>M16/$AB$16*100</f>
        <v>0</v>
      </c>
      <c r="N17" s="68"/>
      <c r="O17" s="116">
        <f>O16/$AB$16*100</f>
        <v>0</v>
      </c>
      <c r="P17" s="68"/>
      <c r="Q17" s="116">
        <f>Q16/$AB$16*100</f>
        <v>0</v>
      </c>
      <c r="R17" s="68"/>
      <c r="S17" s="116"/>
      <c r="T17" s="68"/>
      <c r="U17" s="116">
        <f>U16/AB16*100</f>
        <v>0</v>
      </c>
      <c r="V17" s="68"/>
      <c r="W17" s="116">
        <f>W16/AB16*100</f>
        <v>0</v>
      </c>
      <c r="X17" s="68"/>
      <c r="Y17" s="116">
        <f>Y16/AB16*100</f>
        <v>0</v>
      </c>
      <c r="Z17" s="68"/>
    </row>
    <row r="18" spans="1:26" s="17" customFormat="1" ht="29.25" customHeight="1" x14ac:dyDescent="0.25">
      <c r="A18" s="295" t="s">
        <v>106</v>
      </c>
      <c r="B18" s="296"/>
      <c r="C18" s="69" t="str">
        <f>IF(C17&gt;59.99,"PASS","FAIL")</f>
        <v>FAIL</v>
      </c>
      <c r="D18" s="69"/>
      <c r="E18" s="69" t="str">
        <f>IF(E17&gt;59.99,"PASS","FAIL")</f>
        <v>FAIL</v>
      </c>
      <c r="F18" s="69"/>
      <c r="G18" s="69" t="str">
        <f>IF(G17&gt;59.99,"PASS","FAIL")</f>
        <v>FAIL</v>
      </c>
      <c r="H18" s="69"/>
      <c r="I18" s="69" t="str">
        <f>IF(I17&gt;59.99,"PASS","FAIL")</f>
        <v>FAIL</v>
      </c>
      <c r="J18" s="69"/>
      <c r="K18" s="69" t="str">
        <f>IF(K17&gt;59.99,"PASS","FAIL")</f>
        <v>FAIL</v>
      </c>
      <c r="L18" s="69"/>
      <c r="M18" s="69" t="str">
        <f>IF(M17&gt;59.99,"PASS","FAIL")</f>
        <v>FAIL</v>
      </c>
      <c r="N18" s="69"/>
      <c r="O18" s="69" t="str">
        <f>IF(O17&gt;59.99,"PASS","FAIL")</f>
        <v>FAIL</v>
      </c>
      <c r="P18" s="69"/>
      <c r="Q18" s="69" t="str">
        <f>IF(Q17&gt;59.99,"PASS","FAIL")</f>
        <v>FAIL</v>
      </c>
      <c r="R18" s="69"/>
      <c r="S18" s="69" t="str">
        <f>IF(S17&gt;59.99,"PASS","FAIL")</f>
        <v>FAIL</v>
      </c>
      <c r="T18" s="69"/>
      <c r="U18" s="69" t="str">
        <f>IF(U17&gt;59.99,"PASS","FAIL")</f>
        <v>FAIL</v>
      </c>
      <c r="V18" s="69"/>
      <c r="W18" s="69" t="str">
        <f>IF(W17&gt;59.99,"PASS","FAIL")</f>
        <v>FAIL</v>
      </c>
      <c r="X18" s="69"/>
      <c r="Y18" s="69" t="str">
        <f>IF(Y17&gt;59.99,"PASS","FAIL")</f>
        <v>FAIL</v>
      </c>
      <c r="Z18" s="69"/>
    </row>
    <row r="40" spans="5:5" x14ac:dyDescent="0.3">
      <c r="E40" s="183"/>
    </row>
  </sheetData>
  <mergeCells count="22">
    <mergeCell ref="Y5:Z5"/>
    <mergeCell ref="O5:P5"/>
    <mergeCell ref="Q5:R5"/>
    <mergeCell ref="S5:T5"/>
    <mergeCell ref="U5:V5"/>
    <mergeCell ref="W5:X5"/>
    <mergeCell ref="I5:J5"/>
    <mergeCell ref="K5:L5"/>
    <mergeCell ref="M5:N5"/>
    <mergeCell ref="A16:B16"/>
    <mergeCell ref="A17:B17"/>
    <mergeCell ref="A10:B10"/>
    <mergeCell ref="A11:B11"/>
    <mergeCell ref="A18:B18"/>
    <mergeCell ref="B3:C3"/>
    <mergeCell ref="B2:C2"/>
    <mergeCell ref="G5:H5"/>
    <mergeCell ref="A8:B8"/>
    <mergeCell ref="C5:D5"/>
    <mergeCell ref="E5:F5"/>
    <mergeCell ref="A9:B9"/>
    <mergeCell ref="A12:B12"/>
  </mergeCells>
  <conditionalFormatting sqref="C8:C15">
    <cfRule type="expression" dxfId="209" priority="26">
      <formula>C8&gt;$AB8</formula>
    </cfRule>
  </conditionalFormatting>
  <conditionalFormatting sqref="E8:E15">
    <cfRule type="expression" dxfId="208" priority="25">
      <formula>E8&gt;$AB8</formula>
    </cfRule>
  </conditionalFormatting>
  <conditionalFormatting sqref="G8:G15">
    <cfRule type="expression" dxfId="207" priority="24">
      <formula>G8&gt;$AB8</formula>
    </cfRule>
  </conditionalFormatting>
  <conditionalFormatting sqref="I8:I15">
    <cfRule type="expression" dxfId="206" priority="23">
      <formula>I8&gt;$AB8</formula>
    </cfRule>
  </conditionalFormatting>
  <conditionalFormatting sqref="K8:K15">
    <cfRule type="expression" dxfId="205" priority="22">
      <formula>K8&gt;$AB8</formula>
    </cfRule>
  </conditionalFormatting>
  <conditionalFormatting sqref="M8:M15">
    <cfRule type="expression" dxfId="204" priority="21">
      <formula>M8&gt;$AB8</formula>
    </cfRule>
  </conditionalFormatting>
  <conditionalFormatting sqref="C18:N18">
    <cfRule type="containsText" dxfId="203" priority="19" operator="containsText" text="Pass">
      <formula>NOT(ISERROR(SEARCH("Pass",C18)))</formula>
    </cfRule>
    <cfRule type="containsText" dxfId="202" priority="20" operator="containsText" text="fail">
      <formula>NOT(ISERROR(SEARCH("fail",C18)))</formula>
    </cfRule>
  </conditionalFormatting>
  <conditionalFormatting sqref="Y18:Z18">
    <cfRule type="containsText" dxfId="201" priority="1" operator="containsText" text="Pass">
      <formula>NOT(ISERROR(SEARCH("Pass",Y18)))</formula>
    </cfRule>
    <cfRule type="containsText" dxfId="200" priority="2" operator="containsText" text="fail">
      <formula>NOT(ISERROR(SEARCH("fail",Y18)))</formula>
    </cfRule>
  </conditionalFormatting>
  <conditionalFormatting sqref="O8:O15">
    <cfRule type="expression" dxfId="199" priority="18">
      <formula>O8&gt;$AB8</formula>
    </cfRule>
  </conditionalFormatting>
  <conditionalFormatting sqref="O18:P18">
    <cfRule type="containsText" dxfId="198" priority="16" operator="containsText" text="Pass">
      <formula>NOT(ISERROR(SEARCH("Pass",O18)))</formula>
    </cfRule>
    <cfRule type="containsText" dxfId="197" priority="17" operator="containsText" text="fail">
      <formula>NOT(ISERROR(SEARCH("fail",O18)))</formula>
    </cfRule>
  </conditionalFormatting>
  <conditionalFormatting sqref="Q8:Q15">
    <cfRule type="expression" dxfId="196" priority="15">
      <formula>Q8&gt;$AB8</formula>
    </cfRule>
  </conditionalFormatting>
  <conditionalFormatting sqref="Q18:R18">
    <cfRule type="containsText" dxfId="195" priority="13" operator="containsText" text="Pass">
      <formula>NOT(ISERROR(SEARCH("Pass",Q18)))</formula>
    </cfRule>
    <cfRule type="containsText" dxfId="194" priority="14" operator="containsText" text="fail">
      <formula>NOT(ISERROR(SEARCH("fail",Q18)))</formula>
    </cfRule>
  </conditionalFormatting>
  <conditionalFormatting sqref="S8:S15">
    <cfRule type="expression" dxfId="193" priority="12">
      <formula>S8&gt;$AB8</formula>
    </cfRule>
  </conditionalFormatting>
  <conditionalFormatting sqref="S18:T18">
    <cfRule type="containsText" dxfId="192" priority="10" operator="containsText" text="Pass">
      <formula>NOT(ISERROR(SEARCH("Pass",S18)))</formula>
    </cfRule>
    <cfRule type="containsText" dxfId="191" priority="11" operator="containsText" text="fail">
      <formula>NOT(ISERROR(SEARCH("fail",S18)))</formula>
    </cfRule>
  </conditionalFormatting>
  <conditionalFormatting sqref="U8:U15">
    <cfRule type="expression" dxfId="190" priority="9">
      <formula>U8&gt;$AB8</formula>
    </cfRule>
  </conditionalFormatting>
  <conditionalFormatting sqref="U18:V18">
    <cfRule type="containsText" dxfId="189" priority="7" operator="containsText" text="Pass">
      <formula>NOT(ISERROR(SEARCH("Pass",U18)))</formula>
    </cfRule>
    <cfRule type="containsText" dxfId="188" priority="8" operator="containsText" text="fail">
      <formula>NOT(ISERROR(SEARCH("fail",U18)))</formula>
    </cfRule>
  </conditionalFormatting>
  <conditionalFormatting sqref="W8:W15">
    <cfRule type="expression" dxfId="187" priority="6">
      <formula>W8&gt;$AB8</formula>
    </cfRule>
  </conditionalFormatting>
  <conditionalFormatting sqref="W18:X18">
    <cfRule type="containsText" dxfId="186" priority="4" operator="containsText" text="Pass">
      <formula>NOT(ISERROR(SEARCH("Pass",W18)))</formula>
    </cfRule>
    <cfRule type="containsText" dxfId="185" priority="5" operator="containsText" text="fail">
      <formula>NOT(ISERROR(SEARCH("fail",W18)))</formula>
    </cfRule>
  </conditionalFormatting>
  <conditionalFormatting sqref="Y8:Y15">
    <cfRule type="expression" dxfId="184" priority="3">
      <formula>Y8&gt;$AB8</formula>
    </cfRule>
  </conditionalFormatting>
  <pageMargins left="0.7" right="0.7" top="0.75" bottom="0.75" header="0.3" footer="0.3"/>
  <pageSetup paperSize="8" orientation="landscape" r:id="rId1"/>
  <headerFooter>
    <oddHeader>&amp;C&amp;"Arial,Bold"&amp;11
Prequalification Evaluation Scoring Criteria Template</oddHeader>
    <oddFooter xml:space="preserve">&amp;L&amp;8Document No.: XXX-XXX-XX-XXXXXX Rev.XXX
&amp;C&amp;8Level - 3-E- External
Electronic documents once printed, are uncontrolled and may become out-dated. Refer to ECMS for current revision.
Template No.: EPM-KD0-TP-000055 Rev. 000&amp;R&amp;8Page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39A1BCB4B1604FA65BB080D5E0016E" ma:contentTypeVersion="10" ma:contentTypeDescription="Create a new document." ma:contentTypeScope="" ma:versionID="2688de702dde878d5aca717be4fe568a">
  <xsd:schema xmlns:xsd="http://www.w3.org/2001/XMLSchema" xmlns:xs="http://www.w3.org/2001/XMLSchema" xmlns:p="http://schemas.microsoft.com/office/2006/metadata/properties" xmlns:ns2="eb9daa93-b0af-4bcf-bea5-364aefc6ac9d" xmlns:ns3="be05cb9e-65b1-4f79-8f71-baacca9cb4aa" targetNamespace="http://schemas.microsoft.com/office/2006/metadata/properties" ma:root="true" ma:fieldsID="f3ab0d8a7a80b493d61692b4ccc84b2b" ns2:_="" ns3:_="">
    <xsd:import namespace="eb9daa93-b0af-4bcf-bea5-364aefc6ac9d"/>
    <xsd:import namespace="be05cb9e-65b1-4f79-8f71-baacca9cb4aa"/>
    <xsd:element name="properties">
      <xsd:complexType>
        <xsd:sequence>
          <xsd:element name="documentManagement">
            <xsd:complexType>
              <xsd:all>
                <xsd:element ref="ns2:SharedWithUsers" minOccurs="0"/>
                <xsd:element ref="ns2:SharedWithDetails" minOccurs="0"/>
                <xsd:element ref="ns3:Rev" minOccurs="0"/>
                <xsd:element ref="ns3:Statu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9daa93-b0af-4bcf-bea5-364aefc6ac9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05cb9e-65b1-4f79-8f71-baacca9cb4aa" elementFormDefault="qualified">
    <xsd:import namespace="http://schemas.microsoft.com/office/2006/documentManagement/types"/>
    <xsd:import namespace="http://schemas.microsoft.com/office/infopath/2007/PartnerControls"/>
    <xsd:element name="Rev" ma:index="10" nillable="true" ma:displayName="Rev" ma:internalName="Rev">
      <xsd:simpleType>
        <xsd:restriction base="dms:Text">
          <xsd:maxLength value="255"/>
        </xsd:restriction>
      </xsd:simpleType>
    </xsd:element>
    <xsd:element name="Status" ma:index="11" nillable="true" ma:displayName="Status" ma:internalName="Status">
      <xsd:simpleType>
        <xsd:restriction base="dms:Text">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be05cb9e-65b1-4f79-8f71-baacca9cb4aa" xsi:nil="true"/>
    <Rev xmlns="be05cb9e-65b1-4f79-8f71-baacca9cb4aa" xsi:nil="true"/>
  </documentManagement>
</p:properties>
</file>

<file path=customXml/itemProps1.xml><?xml version="1.0" encoding="utf-8"?>
<ds:datastoreItem xmlns:ds="http://schemas.openxmlformats.org/officeDocument/2006/customXml" ds:itemID="{5C9552B4-F7F8-4FDD-93FE-ADEE4F551909}">
  <ds:schemaRefs>
    <ds:schemaRef ds:uri="http://schemas.microsoft.com/sharepoint/v3/contenttype/forms"/>
  </ds:schemaRefs>
</ds:datastoreItem>
</file>

<file path=customXml/itemProps2.xml><?xml version="1.0" encoding="utf-8"?>
<ds:datastoreItem xmlns:ds="http://schemas.openxmlformats.org/officeDocument/2006/customXml" ds:itemID="{4F380FF3-3AE2-4821-9386-4757E9AA8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9daa93-b0af-4bcf-bea5-364aefc6ac9d"/>
    <ds:schemaRef ds:uri="be05cb9e-65b1-4f79-8f71-baacca9cb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8467A-78BA-4EB7-AEDA-ABA513BC4A8A}">
  <ds:schemaRefs>
    <ds:schemaRef ds:uri="http://schemas.microsoft.com/office/infopath/2007/PartnerControls"/>
    <ds:schemaRef ds:uri="eb9daa93-b0af-4bcf-bea5-364aefc6ac9d"/>
    <ds:schemaRef ds:uri="http://purl.org/dc/term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be05cb9e-65b1-4f79-8f71-baacca9cb4a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Sign-off Sheet</vt:lpstr>
      <vt:lpstr>Setup</vt:lpstr>
      <vt:lpstr>Eval TEAM</vt:lpstr>
      <vt:lpstr>Contents</vt:lpstr>
      <vt:lpstr>SCORE</vt:lpstr>
      <vt:lpstr>Section 1</vt:lpstr>
      <vt:lpstr>Section 2</vt:lpstr>
      <vt:lpstr>Section 3</vt:lpstr>
      <vt:lpstr>Section 4</vt:lpstr>
      <vt:lpstr>Section 5</vt:lpstr>
      <vt:lpstr>Section 6</vt:lpstr>
      <vt:lpstr>Section 7</vt:lpstr>
      <vt:lpstr>Section 8</vt:lpstr>
      <vt:lpstr>Section 9</vt:lpstr>
      <vt:lpstr>Section 10</vt:lpstr>
      <vt:lpstr>Section 11</vt:lpstr>
      <vt:lpstr>Contents!Print_Area</vt:lpstr>
      <vt:lpstr>'Eval TEAM'!Print_Area</vt:lpstr>
      <vt:lpstr>SCORE!Print_Area</vt:lpstr>
      <vt:lpstr>'Section 1'!Print_Area</vt:lpstr>
    </vt:vector>
  </TitlesOfParts>
  <Manager/>
  <Company>Bechtel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Bechtel</dc:creator>
  <cp:keywords/>
  <dc:description/>
  <cp:lastModifiedBy>منصور عبدالله Mansour Abdullah</cp:lastModifiedBy>
  <cp:revision/>
  <cp:lastPrinted>2019-08-06T04:43:36Z</cp:lastPrinted>
  <dcterms:created xsi:type="dcterms:W3CDTF">2009-03-24T11:27:54Z</dcterms:created>
  <dcterms:modified xsi:type="dcterms:W3CDTF">2021-08-10T08:01:19Z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e95a5c85-dd80-4aae-a17d-c5b34b759f12</vt:lpwstr>
  </property>
  <property fmtid="{D5CDD505-2E9C-101B-9397-08002B2CF9AE}" pid="3" name="ContentTypeId">
    <vt:lpwstr>0x010100AE39A1BCB4B1604FA65BB080D5E0016E</vt:lpwstr>
  </property>
  <property fmtid="{D5CDD505-2E9C-101B-9397-08002B2CF9AE}" pid="4" name="Classification">
    <vt:lpwstr>NotClassified</vt:lpwstr>
  </property>
  <property fmtid="{D5CDD505-2E9C-101B-9397-08002B2CF9AE}" pid="5" name="ShowVisibleMarkings">
    <vt:lpwstr>Y</vt:lpwstr>
  </property>
  <property fmtid="{D5CDD505-2E9C-101B-9397-08002B2CF9AE}" pid="6" name="DocMarkingOptions">
    <vt:lpwstr>F</vt:lpwstr>
  </property>
  <property fmtid="{D5CDD505-2E9C-101B-9397-08002B2CF9AE}" pid="7" name="FooterPosition">
    <vt:lpwstr>C</vt:lpwstr>
  </property>
</Properties>
</file>